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Belkis.Mejia\United Nations Development Programme\DO-Adquisiciones - General\Principal\PROCESOS PROCUREMENT\PROCESOS 2018\SDC\SDC-94-2018 remodelacion comedor rectoria Isfodosu\"/>
    </mc:Choice>
  </mc:AlternateContent>
  <xr:revisionPtr revIDLastSave="0" documentId="10_ncr:100000_{7D67465C-DFDD-400F-AC1A-9C96FF714F27}" xr6:coauthVersionLast="31" xr6:coauthVersionMax="31" xr10:uidLastSave="{00000000-0000-0000-0000-000000000000}"/>
  <bookViews>
    <workbookView xWindow="0" yWindow="0" windowWidth="20490" windowHeight="7320" xr2:uid="{00000000-000D-0000-FFFF-FFFF00000000}"/>
  </bookViews>
  <sheets>
    <sheet name="Hoja1" sheetId="1" r:id="rId1"/>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4" i="1" l="1"/>
  <c r="F121" i="1"/>
  <c r="F122" i="1"/>
  <c r="F152" i="1"/>
  <c r="F32" i="1" l="1"/>
  <c r="F30" i="1"/>
  <c r="F31" i="1"/>
  <c r="F51" i="1" l="1"/>
  <c r="F67" i="1" l="1"/>
  <c r="F61" i="1" l="1"/>
  <c r="F130" i="1" l="1"/>
  <c r="F109" i="1"/>
  <c r="F59" i="1"/>
  <c r="F52" i="1" l="1"/>
  <c r="F100" i="1" l="1"/>
  <c r="F101" i="1"/>
  <c r="F50" i="1" l="1"/>
  <c r="F153" i="1" l="1"/>
  <c r="F151" i="1"/>
  <c r="F37" i="1"/>
  <c r="F38" i="1"/>
  <c r="F39" i="1"/>
  <c r="F40" i="1"/>
  <c r="F41" i="1"/>
  <c r="F42" i="1"/>
  <c r="F43" i="1"/>
  <c r="F44" i="1"/>
  <c r="F45" i="1"/>
  <c r="F46" i="1"/>
  <c r="F47" i="1"/>
  <c r="F48" i="1"/>
  <c r="F49" i="1"/>
  <c r="F53" i="1"/>
  <c r="F116" i="1"/>
  <c r="F117" i="1"/>
  <c r="F118" i="1"/>
  <c r="F119" i="1"/>
  <c r="F120" i="1"/>
  <c r="F123" i="1"/>
  <c r="F124" i="1"/>
  <c r="F125" i="1"/>
  <c r="F129" i="1"/>
  <c r="F128" i="1"/>
  <c r="G127" i="1" s="1"/>
  <c r="F86" i="1"/>
  <c r="F87" i="1"/>
  <c r="F76" i="1"/>
  <c r="F77" i="1"/>
  <c r="F78" i="1"/>
  <c r="F79" i="1"/>
  <c r="F80" i="1"/>
  <c r="F81" i="1"/>
  <c r="F82" i="1"/>
  <c r="F83" i="1"/>
  <c r="F84" i="1"/>
  <c r="F85" i="1"/>
  <c r="F88" i="1"/>
  <c r="F89" i="1"/>
  <c r="F90" i="1"/>
  <c r="F91" i="1"/>
  <c r="F36" i="1"/>
  <c r="F146" i="1"/>
  <c r="G145" i="1" s="1"/>
  <c r="F147" i="1"/>
  <c r="F148" i="1"/>
  <c r="F149" i="1"/>
  <c r="F150" i="1"/>
  <c r="F155" i="1"/>
  <c r="F156" i="1"/>
  <c r="F25" i="1"/>
  <c r="F26" i="1"/>
  <c r="F27" i="1"/>
  <c r="F28" i="1"/>
  <c r="F29" i="1"/>
  <c r="F33" i="1"/>
  <c r="F106" i="1"/>
  <c r="F107" i="1"/>
  <c r="F108" i="1"/>
  <c r="F110" i="1"/>
  <c r="F111" i="1"/>
  <c r="F112" i="1"/>
  <c r="F95" i="1"/>
  <c r="F96" i="1"/>
  <c r="F97" i="1"/>
  <c r="F98" i="1"/>
  <c r="F99" i="1"/>
  <c r="F102" i="1"/>
  <c r="F65" i="1"/>
  <c r="F66" i="1"/>
  <c r="F68" i="1"/>
  <c r="F69" i="1"/>
  <c r="F57" i="1"/>
  <c r="F58" i="1"/>
  <c r="F60" i="1"/>
  <c r="F133" i="1"/>
  <c r="F134" i="1"/>
  <c r="F135" i="1"/>
  <c r="F136" i="1"/>
  <c r="A128" i="1"/>
  <c r="A129" i="1" s="1"/>
  <c r="A130" i="1" s="1"/>
  <c r="F143" i="1"/>
  <c r="G142" i="1" s="1"/>
  <c r="F140" i="1"/>
  <c r="G139" i="1" s="1"/>
  <c r="A143" i="1"/>
  <c r="A146" i="1"/>
  <c r="A147" i="1" s="1"/>
  <c r="A148" i="1" s="1"/>
  <c r="A149" i="1" s="1"/>
  <c r="A150" i="1" s="1"/>
  <c r="A151" i="1" s="1"/>
  <c r="A152" i="1" s="1"/>
  <c r="A153" i="1" s="1"/>
  <c r="A154" i="1" s="1"/>
  <c r="A155" i="1" s="1"/>
  <c r="A156" i="1" s="1"/>
  <c r="A140" i="1"/>
  <c r="F137" i="1"/>
  <c r="A133" i="1"/>
  <c r="A134" i="1" s="1"/>
  <c r="A135" i="1" s="1"/>
  <c r="A136" i="1" s="1"/>
  <c r="A137" i="1" s="1"/>
  <c r="A115" i="1"/>
  <c r="A116" i="1" s="1"/>
  <c r="A117" i="1" s="1"/>
  <c r="A118" i="1" s="1"/>
  <c r="A119" i="1" s="1"/>
  <c r="A120" i="1" s="1"/>
  <c r="A121" i="1" s="1"/>
  <c r="A122" i="1" s="1"/>
  <c r="A123" i="1" s="1"/>
  <c r="A124" i="1" s="1"/>
  <c r="A125" i="1" s="1"/>
  <c r="A72" i="1"/>
  <c r="A73" i="1" s="1"/>
  <c r="A74" i="1" s="1"/>
  <c r="A75" i="1" s="1"/>
  <c r="A76" i="1" s="1"/>
  <c r="A77" i="1" s="1"/>
  <c r="A78" i="1" s="1"/>
  <c r="A79" i="1" s="1"/>
  <c r="A80" i="1" s="1"/>
  <c r="A81" i="1" s="1"/>
  <c r="A82" i="1" s="1"/>
  <c r="A83" i="1" s="1"/>
  <c r="A84" i="1" s="1"/>
  <c r="F75" i="1"/>
  <c r="A56" i="1"/>
  <c r="A57" i="1" s="1"/>
  <c r="A58" i="1" s="1"/>
  <c r="A59" i="1" s="1"/>
  <c r="A60" i="1" s="1"/>
  <c r="A61" i="1" s="1"/>
  <c r="A36" i="1"/>
  <c r="A37" i="1" s="1"/>
  <c r="A38" i="1" s="1"/>
  <c r="A39" i="1" s="1"/>
  <c r="A40" i="1" s="1"/>
  <c r="A41" i="1" s="1"/>
  <c r="A42" i="1" s="1"/>
  <c r="A43" i="1" s="1"/>
  <c r="A44" i="1" s="1"/>
  <c r="A45" i="1" s="1"/>
  <c r="A46" i="1" s="1"/>
  <c r="A47" i="1" s="1"/>
  <c r="A48" i="1" s="1"/>
  <c r="A49" i="1" s="1"/>
  <c r="A50" i="1" s="1"/>
  <c r="A51" i="1" s="1"/>
  <c r="A52" i="1" s="1"/>
  <c r="A53" i="1" s="1"/>
  <c r="A105" i="1"/>
  <c r="A106" i="1" s="1"/>
  <c r="A107" i="1" s="1"/>
  <c r="A108" i="1" s="1"/>
  <c r="F105" i="1"/>
  <c r="F94" i="1"/>
  <c r="F72" i="1"/>
  <c r="F74" i="1"/>
  <c r="F73" i="1"/>
  <c r="F64" i="1"/>
  <c r="F56" i="1"/>
  <c r="F115" i="1"/>
  <c r="A94" i="1"/>
  <c r="A95" i="1" s="1"/>
  <c r="A64" i="1"/>
  <c r="A65" i="1" s="1"/>
  <c r="A66" i="1" s="1"/>
  <c r="A163" i="1"/>
  <c r="A164" i="1" s="1"/>
  <c r="A165" i="1" s="1"/>
  <c r="A166" i="1" s="1"/>
  <c r="A167" i="1" s="1"/>
  <c r="A168" i="1" s="1"/>
  <c r="A169" i="1" s="1"/>
  <c r="A25" i="1"/>
  <c r="A26" i="1" s="1"/>
  <c r="A27" i="1" s="1"/>
  <c r="A28" i="1" s="1"/>
  <c r="A29" i="1" s="1"/>
  <c r="A30" i="1" s="1"/>
  <c r="A31" i="1" s="1"/>
  <c r="A32" i="1" s="1"/>
  <c r="A33" i="1" s="1"/>
  <c r="A85" i="1" l="1"/>
  <c r="G55" i="1"/>
  <c r="G104" i="1"/>
  <c r="G93" i="1"/>
  <c r="G24" i="1"/>
  <c r="G71" i="1"/>
  <c r="G132" i="1"/>
  <c r="G35" i="1"/>
  <c r="G114" i="1"/>
  <c r="A109" i="1"/>
  <c r="A110" i="1" s="1"/>
  <c r="A111" i="1" s="1"/>
  <c r="A112" i="1" s="1"/>
  <c r="A67" i="1"/>
  <c r="A68" i="1" s="1"/>
  <c r="A69" i="1" s="1"/>
  <c r="A96" i="1"/>
  <c r="A97" i="1" s="1"/>
  <c r="A98" i="1" s="1"/>
  <c r="A99" i="1" s="1"/>
  <c r="A100" i="1" s="1"/>
  <c r="A101" i="1" s="1"/>
  <c r="A102" i="1" s="1"/>
  <c r="G63" i="1"/>
  <c r="A86" i="1" l="1"/>
  <c r="A87" i="1" s="1"/>
  <c r="A88" i="1" s="1"/>
  <c r="A89" i="1" s="1"/>
  <c r="A90" i="1" s="1"/>
  <c r="A91" i="1" s="1"/>
  <c r="F158" i="1"/>
  <c r="F159" i="1" s="1"/>
  <c r="F160" i="1" l="1"/>
  <c r="F165" i="1" s="1"/>
  <c r="F164" i="1" l="1"/>
  <c r="F163" i="1"/>
  <c r="F168" i="1"/>
  <c r="F167" i="1"/>
  <c r="F166" i="1"/>
  <c r="F169" i="1" l="1"/>
  <c r="G162" i="1" s="1"/>
  <c r="F170" i="1" s="1"/>
</calcChain>
</file>

<file path=xl/sharedStrings.xml><?xml version="1.0" encoding="utf-8"?>
<sst xmlns="http://schemas.openxmlformats.org/spreadsheetml/2006/main" count="263" uniqueCount="161">
  <si>
    <t>INSTITUTO SUPERIOR DE FORMACIÓN DOCENTE SALOMÉ UREÑA</t>
  </si>
  <si>
    <t>ISFODOSU</t>
  </si>
  <si>
    <t>Plantilla de Presupuesto</t>
  </si>
  <si>
    <t>Datos Generales</t>
  </si>
  <si>
    <t>Espacio para poner logo, nombre y RNC compañía</t>
  </si>
  <si>
    <t>No</t>
  </si>
  <si>
    <t>Descripción</t>
  </si>
  <si>
    <t>Uds.</t>
  </si>
  <si>
    <t>Cantidad</t>
  </si>
  <si>
    <t>PU</t>
  </si>
  <si>
    <t>Valor</t>
  </si>
  <si>
    <t xml:space="preserve">Valor Partida </t>
  </si>
  <si>
    <t xml:space="preserve">PRELIMINARES </t>
  </si>
  <si>
    <t>Replanteo</t>
  </si>
  <si>
    <t>P.A.</t>
  </si>
  <si>
    <r>
      <t>M</t>
    </r>
    <r>
      <rPr>
        <sz val="11"/>
        <color theme="1"/>
        <rFont val="Calibri"/>
        <family val="2"/>
      </rPr>
      <t>²</t>
    </r>
  </si>
  <si>
    <t>UD</t>
  </si>
  <si>
    <t xml:space="preserve">INSTALACIONES ELECTRICAS </t>
  </si>
  <si>
    <t>Suministro y colocación de lámparas panel LED de 2"x4"</t>
  </si>
  <si>
    <t>Tomacorrientes dobles 110V color blanco</t>
  </si>
  <si>
    <t>Salidas de data</t>
  </si>
  <si>
    <t>Interruptores sencillos con tapa color blanco</t>
  </si>
  <si>
    <t>Suministro y colocación de luces rectangulares de emergencia, con operación de batería, luminaria led, 120/277 V, incluir tomacorriente para las mismas</t>
  </si>
  <si>
    <t>Mano de obra eléctrica</t>
  </si>
  <si>
    <t>MISCELANEO</t>
  </si>
  <si>
    <t>Bote final</t>
  </si>
  <si>
    <t>Limpieza continua y final</t>
  </si>
  <si>
    <t>SUBTOTAL GENERAL</t>
  </si>
  <si>
    <t>IMPREVISTOS (CONTRA FACTURA, 10%)</t>
  </si>
  <si>
    <t>SUBTOTAL GENERAL + IMPREVISTOS</t>
  </si>
  <si>
    <t>COSTOS INDIRECTOS</t>
  </si>
  <si>
    <t>Dirección técnica y responsabilidad</t>
  </si>
  <si>
    <t>Gastos administrativos</t>
  </si>
  <si>
    <t>Transporte</t>
  </si>
  <si>
    <t>Seguros y finanzas</t>
  </si>
  <si>
    <t>Ley 6-86 sobre Liquidación y Prestaciones Laborales</t>
  </si>
  <si>
    <t>CODIA (1 X 1000)</t>
  </si>
  <si>
    <t>ITBIS de la Dirección Técnica</t>
  </si>
  <si>
    <t>TOTAL GENERAL</t>
  </si>
  <si>
    <t>Presupuesto preparado por:</t>
  </si>
  <si>
    <t>Revisado y autorizado por:</t>
  </si>
  <si>
    <t>(nombra y firma del responsable)</t>
  </si>
  <si>
    <t>(nombre y firma del responsable)</t>
  </si>
  <si>
    <r>
      <rPr>
        <b/>
        <sz val="10"/>
        <color theme="1"/>
        <rFont val="Calibri"/>
        <family val="2"/>
        <scheme val="minor"/>
      </rPr>
      <t>Nota:</t>
    </r>
    <r>
      <rPr>
        <sz val="10"/>
        <color theme="1"/>
        <rFont val="Calibri"/>
        <family val="2"/>
        <scheme val="minor"/>
      </rPr>
      <t xml:space="preserve"> Las celdas sombreadas en azul claro dentro del presupuesto son las únicas celdas que pueden ser modificadas por el oferente. No se permite la alteración de ninguna de las celdas protegidas originalmente en este documento y se considerará como motivo de descalificación si se determina la intención de violación de la protección de esta hoja de cálculo.</t>
    </r>
  </si>
  <si>
    <t>PLAFONES Y MUROS</t>
  </si>
  <si>
    <t>Picado de losa para conexión de columnas existentes con columnas nuevas</t>
  </si>
  <si>
    <t>Re-ubicación de salida de agua y de respiraderos existentes</t>
  </si>
  <si>
    <t>Bote de escombros</t>
  </si>
  <si>
    <t>ML</t>
  </si>
  <si>
    <t>Suministro e instalación de puerta doble de aluminio vidrio de 2.00mts x 2.10mts</t>
  </si>
  <si>
    <t>Desmonte de puerta de aluminio vidrio existente</t>
  </si>
  <si>
    <t>Tomacorrientes 110V en techo para proyector</t>
  </si>
  <si>
    <t>Salida de data en techo para proyector</t>
  </si>
  <si>
    <t>Confección Comedor 4to Nivel Rectoría</t>
  </si>
  <si>
    <t>Rectoría</t>
  </si>
  <si>
    <t>INSTALACIONES SANITARIAS</t>
  </si>
  <si>
    <t>PISOS Y TOPES</t>
  </si>
  <si>
    <t xml:space="preserve">MOBILIARIO </t>
  </si>
  <si>
    <t>Dispensador de jabón en plástico color blanco.</t>
  </si>
  <si>
    <t xml:space="preserve">Dispensador de toallas de papel en plástico color blanco.  </t>
  </si>
  <si>
    <t>Remoción de lona asfáltica existente, considerar escarificación de techo para limpieza de la zona</t>
  </si>
  <si>
    <t>Revestimiento de tubería de desagüe de techo en densglass y masillada con mezcla cementicia</t>
  </si>
  <si>
    <t>División en cristal fijo de 3/8", con perfileria P90, incluir esmerilado y logo(ver diseño en planos)</t>
  </si>
  <si>
    <t>Suministro y colocación de lámparas panel LED de 2"x2"</t>
  </si>
  <si>
    <t>Tubería flexible para agua potable</t>
  </si>
  <si>
    <t>Tubería de PVC de 3/4" para agua potable</t>
  </si>
  <si>
    <t>Tubería PVC de 2" para descarga de aguas negras(incluir conexión a trampa de grasa existente)</t>
  </si>
  <si>
    <t>Mano de obra plomería</t>
  </si>
  <si>
    <t>Suministro y colocación de tramerias en acero inoxidable para almacén de vajillas</t>
  </si>
  <si>
    <t>Suministro y colocación de puertas corredizas de cristal, con esmerilado y logo, con cerradura a 0.90mts de altura y tirador en acero inoxidable(ver diseño en planos)</t>
  </si>
  <si>
    <t>Mesas de cristal cuadrada de 0.40mts x  0.40mts</t>
  </si>
  <si>
    <t>PL</t>
  </si>
  <si>
    <t>Mesa rectangular de cristal de 1.90mts x 0.95mts</t>
  </si>
  <si>
    <t>CM W12X16</t>
  </si>
  <si>
    <t>VM W10X12</t>
  </si>
  <si>
    <t>Tensores de Ø3/4"</t>
  </si>
  <si>
    <t>WT 6X8</t>
  </si>
  <si>
    <t>Correas tipo Z 6"</t>
  </si>
  <si>
    <t>Placa de base PB de 10"x14"</t>
  </si>
  <si>
    <t>Tillas de Ø1/2"</t>
  </si>
  <si>
    <t>Placa PZ de 4"x5"</t>
  </si>
  <si>
    <t>Perfil L 2X2X3/16"</t>
  </si>
  <si>
    <t xml:space="preserve">Suministro y colocación de zócalos de porcelanatos de 60cms x 7cms </t>
  </si>
  <si>
    <t>Panel de breaker</t>
  </si>
  <si>
    <t>P²</t>
  </si>
  <si>
    <t>Suministro y colocación de ventanas corredizas con perfileria P65, cristal liso, con laminado de 5%</t>
  </si>
  <si>
    <t>Confección de muros en densglass, incluir reforzamiento para soporte de ventanas</t>
  </si>
  <si>
    <t xml:space="preserve">Confección de muros en sheetrock, incluir reforzamiento para soporte de ventanas y puertas </t>
  </si>
  <si>
    <t>Interruptores dobles con tapa color blanco</t>
  </si>
  <si>
    <t>Interruptores triples con tapa color blanco</t>
  </si>
  <si>
    <t>Sofá rectangular para dos personas en piel</t>
  </si>
  <si>
    <t>Sofá rectangular para tres personas en piel</t>
  </si>
  <si>
    <t>Sillón reclinable para una persona en piel</t>
  </si>
  <si>
    <t>PA</t>
  </si>
  <si>
    <t>PINTURA</t>
  </si>
  <si>
    <t>REFIGERACION</t>
  </si>
  <si>
    <t>Mano de obra de instalación</t>
  </si>
  <si>
    <t>IMPERMEABILIZANTE</t>
  </si>
  <si>
    <t>SEÑALETICAS</t>
  </si>
  <si>
    <t>Credenza en caoba de 2.00mts x 0.50mts x 0.75mts, con gabinetes en cristal, con tiradores y bisagras en acero inoxidable</t>
  </si>
  <si>
    <t>Pintura acrílica superior color blanco 00 en muros interiores</t>
  </si>
  <si>
    <t>Placa PL2, espesor de 1/4" de 8 1/2" x 9 1/2"</t>
  </si>
  <si>
    <t>Placa PL1, espesor de 1/4" de 9 1/2" x 8 1/2"</t>
  </si>
  <si>
    <t>Placa PL3, espesor de 1/2" de 5" x 22"</t>
  </si>
  <si>
    <t xml:space="preserve">Placa 4 1/2" x 9" x 1/4" </t>
  </si>
  <si>
    <t>Suministro y colocación de mural, con vitrina de cristal corrediza, con cerradura en acero inoxidable</t>
  </si>
  <si>
    <t>Suministro y colocación de aluzinc calibre 26 con aislante térmicos</t>
  </si>
  <si>
    <t>Suministro y colocación de barra LED de 15 watts, con encendido instantáneo, con 3 LEDS de máxima calidad, colocada bajo gabinete de pared</t>
  </si>
  <si>
    <t>Suministro y colocación de porcelanato color beige, de 1era calidad, de 60cms x 60cms para sala de estar, almacén, área de lactancia</t>
  </si>
  <si>
    <t>Suministro y colocación de porcelanato de 1era calidad, de 19cms x 90.2 cms, color madera cálida para espacio comedor</t>
  </si>
  <si>
    <t>Suministro y colocación de zócalos de porcelanato de 19cms x 7cms</t>
  </si>
  <si>
    <t>Mesas rectangulares plásticas color gris de 1.80mts x 0.80mts</t>
  </si>
  <si>
    <t>Sillas plásticas color gris para mesas</t>
  </si>
  <si>
    <t>Mesas cuadradas de 0.40mts x 0.40mts, en madera prensada color blanco</t>
  </si>
  <si>
    <t>Mueble para TV en caoba de 2.00mts x 0.60mts x 0.75mts, con dos gavetas con puertas en caoba y tiradores y bisagras en acero inoxidable</t>
  </si>
  <si>
    <t>Suministro y colocación de unidad condensadora de 15ton del tipo VRF, incluir alimentación trifásica hasta condensador, confección de base para la misma y cualquier otro trabajo necesario para la instalación</t>
  </si>
  <si>
    <t>Suministro y colocación de cassette de 4 vías de 6ton, incluir alimentación trifásica hasta cassette, tuberías de desagüe, tuberías de refrigeración y cualquier otro trabajo necesario para la instalación</t>
  </si>
  <si>
    <t>Suministro y colocación de cassette de 4 vías de 4ton, incluir alimentación trifásica hasta cassette, tuberías de desagüe, tuberías de refrigeración y cualquier otro trabajo necesario para la instalación</t>
  </si>
  <si>
    <t>Suministro y colocación de cassette de 4 vías de 2ton, incluir alimentación trifásica hasta cassette, tuberías de desagüe, tuberías de refrigeración y cualquier otro trabajo necesario para la instalación</t>
  </si>
  <si>
    <t>Suministro y colocación de señaléticas en acrílico con dos tornillos decorativos en acero inoxidable (ver planos)</t>
  </si>
  <si>
    <t>Suministro e instalación de extinguidores de 5KG</t>
  </si>
  <si>
    <t>Equipos de protección personal</t>
  </si>
  <si>
    <t>Mano de obra</t>
  </si>
  <si>
    <t>Pintura acrílica arena 23 en muros exteriores</t>
  </si>
  <si>
    <t>Puerta cortafuego color blanco, pintura automotriz, incluye: marco/block frame, junta perimetral Intumescente, manillería y Cierrapuertas, cilindro, Bisagras Oculta Inmanipulables y con Barra Antipánico. (1.0 x 2.10 mts)</t>
  </si>
  <si>
    <t>Soldadura E70XX</t>
  </si>
  <si>
    <t>Cañería recolectora de agua para aluzinc</t>
  </si>
  <si>
    <t>ESTRUCTURA METALICA (VER PLANOS )</t>
  </si>
  <si>
    <t>Confección de ante pecho en densglanss</t>
  </si>
  <si>
    <t>Suministro y colocación de porcelanato blanco de 30x60 cms en pared cocinas</t>
  </si>
  <si>
    <t>Pintura orange 94 en ante pecho</t>
  </si>
  <si>
    <t>Fascias en sheetrock de 0.50mts de ancho</t>
  </si>
  <si>
    <t>PUERTAS, VENTANAS Y CRISTALES</t>
  </si>
  <si>
    <t>Suministro y colocación de puertas de caoba terminación mate con llavín de acero inoxidable y bisagras de acero inoxidable de 4"  1.00mts x 2.10mts</t>
  </si>
  <si>
    <t>Suministro y colocación de puerta de aluminio vidrio de 1.00mts x 2.10mts, con tiradores en acero inoxidable, y llavín a 0.90mts de altura</t>
  </si>
  <si>
    <r>
      <t>M</t>
    </r>
    <r>
      <rPr>
        <b/>
        <sz val="11"/>
        <color theme="1"/>
        <rFont val="Calibri"/>
        <family val="2"/>
      </rPr>
      <t>²</t>
    </r>
  </si>
  <si>
    <t>Tope de cocina en granito natural negro pulido con zócalo de 10 cm, y redondeo anti goteo(ver planos)</t>
  </si>
  <si>
    <t>Suministro e instalación de nevera side by side de 20". Inverter, terminación exterior en acero inoxidable,  110V/60Hz, 2 años de garantía</t>
  </si>
  <si>
    <t>Suministro e instalación de nevera ejecutiva de dos puertas. Terminación exterior en acero inoxidable,  110V/60Hz, 1 año de garantía, Dimensiones aproximadas: 515 x 575 x 870 mm</t>
  </si>
  <si>
    <t>Suministro y colocación de microondas, terminación en acero inoxidable, de 27 litros</t>
  </si>
  <si>
    <t>Re instalación de hierro de 3 m x 2.20 m desmontado (Incluye materiales para la instalación y reparación, pintura</t>
  </si>
  <si>
    <t>Suministro y colocación de fregadero en acero inoxidable doble,  empotrado en meseta ( incluye mezcladora monomando de latón con terminación cromado, boquillas, sifones, llave de paso y materiales en general)</t>
  </si>
  <si>
    <t>Tuberías PVC de 1" para respiradero de fregaderos</t>
  </si>
  <si>
    <t>Reubicación de tuberías de respiradero existentes, llevar estas hacia muros nuevos e incluir rejillas de 2"</t>
  </si>
  <si>
    <t>Suministro y colocación de lona impermeabilizante granular, de 6kg de color gris (Incluye limpieza de área, aplicación de primer, y todos los materiales y equipos necesarios para dar el servicio)</t>
  </si>
  <si>
    <t>Lockers de 70.86 x 11.81 x 15.74 pulgadas , de 5 divisiones . Metálico, llavín, rejilla de ventilación y porta identificación. Color azul y gris</t>
  </si>
  <si>
    <t>Zafacones metálico de 13 gls</t>
  </si>
  <si>
    <t>Suministro y colocación de cortinas venecianas color rose</t>
  </si>
  <si>
    <t>Verja de madera y  Zinc  (Detallar materiales y dimensión) Incluye confección de puerta de madera en plywood</t>
  </si>
  <si>
    <t>Desinstalación de hierros ( 3 uds de 3m x 2.20), demolición de dos columnas cuadradas de 25 cm x 25cm, con altura de 2.30m, trasplante de arboles (12 metro lineales)</t>
  </si>
  <si>
    <t>Desmonte de equipo de caseta de piscina (Incluye cierre de tuberías, desmonte de tuberías y caseta) Tamaño aproximado: 2m x 1m x 1m</t>
  </si>
  <si>
    <t>Tornillos de fijación Con especificaciones según indica el plano</t>
  </si>
  <si>
    <t>Suministro y colocación de plafón comercial vinil yeso 2x2 color blanco, incluir perfilerias de aluminio color blanco</t>
  </si>
  <si>
    <t>Mueble de cocina modular con gabinetes de piso y pared en cedro color claro ( Considerar trameria interior en madera  y tiradores en acero inoxidable, bisagra en acero inoxidable oculta, gavetas con corredera retráctil, zócalo cubrefalta en madera o acero inoxidable) Presentar cotización. Ver detalle en plano</t>
  </si>
  <si>
    <t>Colocación de piso en área de fuente, posterior a la culminación de trabajos (Incluye desmonte de piso existente 256 m2, Colocación de piso en porcelanato rustico de exterior alto transito, 1era calidad color gris 256 m2,  relleno de hueco fuente con material de bote y completar con caliche  9 m3, desinstalación de adornos y tuberías)</t>
  </si>
  <si>
    <t>Suministro y colocación de ojos de buey circulares LED, empotrables en plafón</t>
  </si>
  <si>
    <t>Suministro y colocación de extractor de plafón, de 18"</t>
  </si>
  <si>
    <t>Suministro e instalación de proyector 4200 lumen con base de techo motorizada (ver especificaciones)</t>
  </si>
  <si>
    <t xml:space="preserve">Suministro y colación de pantalla de proyección eléctrica de 120” </t>
  </si>
  <si>
    <t>Versión: 3.0</t>
  </si>
  <si>
    <t>Fecha: 29 de octubre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</si>
</sst>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dd/mm/yy"/>
    <numFmt numFmtId="166" formatCode="&quot;RD$&quot;#,##0.00"/>
    <numFmt numFmtId="167" formatCode="0.0%"/>
    <numFmt numFmtId="168" formatCode="&quot;$&quot;#,##0.00"/>
  </numFmts>
  <fonts count="2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8"/>
      <color theme="1"/>
      <name val="Calibri"/>
      <family val="2"/>
      <scheme val="minor"/>
    </font>
    <font>
      <b/>
      <sz val="10"/>
      <name val="Arial"/>
      <family val="2"/>
    </font>
    <font>
      <b/>
      <sz val="11"/>
      <name val="Arial"/>
      <family val="2"/>
    </font>
    <font>
      <b/>
      <sz val="12"/>
      <color theme="1"/>
      <name val="Calibri"/>
      <family val="2"/>
      <scheme val="minor"/>
    </font>
    <font>
      <b/>
      <sz val="12"/>
      <color theme="0"/>
      <name val="Arial"/>
      <family val="2"/>
    </font>
    <font>
      <sz val="12"/>
      <color theme="0"/>
      <name val="Arial"/>
      <family val="2"/>
    </font>
    <font>
      <b/>
      <sz val="10"/>
      <color theme="0"/>
      <name val="Arial"/>
      <family val="2"/>
    </font>
    <font>
      <b/>
      <sz val="12"/>
      <color theme="0"/>
      <name val="Calibri"/>
      <family val="2"/>
      <scheme val="minor"/>
    </font>
    <font>
      <sz val="11"/>
      <color theme="1"/>
      <name val="Calibri"/>
      <family val="2"/>
    </font>
    <font>
      <sz val="11"/>
      <color rgb="FF000000"/>
      <name val="Calibri"/>
      <family val="2"/>
      <scheme val="minor"/>
    </font>
    <font>
      <sz val="12"/>
      <color theme="0"/>
      <name val="Calibri"/>
      <family val="2"/>
      <scheme val="minor"/>
    </font>
    <font>
      <sz val="10"/>
      <color theme="1"/>
      <name val="Calibri"/>
      <family val="2"/>
      <scheme val="minor"/>
    </font>
    <font>
      <b/>
      <sz val="10"/>
      <color theme="1"/>
      <name val="Calibri"/>
      <family val="2"/>
      <scheme val="minor"/>
    </font>
    <font>
      <sz val="10"/>
      <name val="Courier"/>
      <family val="3"/>
    </font>
    <font>
      <b/>
      <sz val="11"/>
      <color theme="1"/>
      <name val="Calibri"/>
      <family val="2"/>
    </font>
  </fonts>
  <fills count="7">
    <fill>
      <patternFill patternType="none"/>
    </fill>
    <fill>
      <patternFill patternType="gray125"/>
    </fill>
    <fill>
      <patternFill patternType="solid">
        <fgColor theme="3" tint="-0.499984740745262"/>
        <bgColor indexed="64"/>
      </patternFill>
    </fill>
    <fill>
      <patternFill patternType="solid">
        <fgColor theme="4" tint="0.59999389629810485"/>
        <bgColor indexed="64"/>
      </patternFill>
    </fill>
    <fill>
      <patternFill patternType="solid">
        <fgColor theme="4"/>
        <bgColor indexed="64"/>
      </patternFill>
    </fill>
    <fill>
      <patternFill patternType="solid">
        <fgColor theme="3" tint="0.79998168889431442"/>
        <bgColor indexed="64"/>
      </patternFill>
    </fill>
    <fill>
      <patternFill patternType="solid">
        <fgColor theme="4" tint="-0.249977111117893"/>
        <bgColor indexed="64"/>
      </patternFill>
    </fill>
  </fills>
  <borders count="1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s>
  <cellStyleXfs count="6">
    <xf numFmtId="0" fontId="0" fillId="0" borderId="0"/>
    <xf numFmtId="9" fontId="1" fillId="0" borderId="0" applyFont="0" applyFill="0" applyBorder="0" applyAlignment="0" applyProtection="0"/>
    <xf numFmtId="164" fontId="5" fillId="0" borderId="0">
      <alignment horizontal="center" vertical="top"/>
    </xf>
    <xf numFmtId="40" fontId="7" fillId="0" borderId="0">
      <alignment horizontal="left"/>
    </xf>
    <xf numFmtId="43" fontId="1" fillId="0" borderId="0" applyFont="0" applyFill="0" applyBorder="0" applyAlignment="0" applyProtection="0"/>
    <xf numFmtId="0" fontId="19" fillId="0" borderId="0"/>
  </cellStyleXfs>
  <cellXfs count="104">
    <xf numFmtId="0" fontId="0" fillId="0" borderId="0" xfId="0"/>
    <xf numFmtId="164" fontId="5" fillId="0" borderId="0" xfId="2" applyAlignment="1" applyProtection="1">
      <alignment horizontal="center" vertical="top" wrapText="1"/>
      <protection locked="0"/>
    </xf>
    <xf numFmtId="0" fontId="0" fillId="0" borderId="0" xfId="0" applyAlignment="1" applyProtection="1">
      <alignment wrapText="1"/>
      <protection locked="0"/>
    </xf>
    <xf numFmtId="0" fontId="0" fillId="0" borderId="0" xfId="0" applyAlignment="1" applyProtection="1">
      <alignment horizontal="center" wrapText="1"/>
      <protection locked="0"/>
    </xf>
    <xf numFmtId="0" fontId="0" fillId="0" borderId="0" xfId="0" applyProtection="1">
      <protection locked="0"/>
    </xf>
    <xf numFmtId="164" fontId="5" fillId="0" borderId="0" xfId="2" applyAlignment="1" applyProtection="1">
      <alignment horizontal="center" vertical="center" wrapText="1"/>
      <protection locked="0"/>
    </xf>
    <xf numFmtId="0" fontId="0" fillId="0" borderId="0" xfId="0" applyAlignment="1" applyProtection="1">
      <alignment vertical="center" wrapText="1"/>
      <protection locked="0"/>
    </xf>
    <xf numFmtId="0" fontId="0" fillId="0" borderId="0" xfId="0" applyAlignment="1" applyProtection="1">
      <alignment horizontal="center" vertical="center" wrapText="1"/>
      <protection locked="0"/>
    </xf>
    <xf numFmtId="0" fontId="0" fillId="0" borderId="0" xfId="0" applyAlignment="1" applyProtection="1">
      <alignment horizontal="right" vertical="center" wrapText="1"/>
      <protection locked="0"/>
    </xf>
    <xf numFmtId="165" fontId="5" fillId="0" borderId="0" xfId="0" applyNumberFormat="1" applyFont="1" applyAlignment="1" applyProtection="1">
      <alignment horizontal="left" vertical="center" wrapText="1"/>
      <protection locked="0"/>
    </xf>
    <xf numFmtId="0" fontId="6" fillId="0" borderId="0" xfId="0" applyFont="1" applyAlignment="1" applyProtection="1">
      <alignment vertical="center"/>
      <protection locked="0"/>
    </xf>
    <xf numFmtId="0" fontId="9" fillId="0" borderId="0" xfId="0" applyFont="1" applyAlignment="1" applyProtection="1">
      <alignment vertical="center"/>
      <protection locked="0"/>
    </xf>
    <xf numFmtId="0" fontId="3" fillId="0" borderId="0" xfId="0" applyFont="1" applyAlignment="1" applyProtection="1">
      <protection locked="0"/>
    </xf>
    <xf numFmtId="0" fontId="0" fillId="0" borderId="0" xfId="0" applyAlignment="1" applyProtection="1">
      <protection locked="0"/>
    </xf>
    <xf numFmtId="0" fontId="0" fillId="0" borderId="0" xfId="0" applyAlignment="1" applyProtection="1">
      <alignment horizontal="center"/>
      <protection locked="0"/>
    </xf>
    <xf numFmtId="40" fontId="8" fillId="3" borderId="1" xfId="3" applyFont="1" applyFill="1" applyBorder="1" applyAlignment="1" applyProtection="1">
      <alignment horizontal="center" vertical="center" wrapText="1"/>
      <protection locked="0"/>
    </xf>
    <xf numFmtId="0" fontId="0" fillId="3" borderId="2" xfId="0" applyFill="1" applyBorder="1" applyAlignment="1" applyProtection="1">
      <alignment horizontal="center" vertical="center" wrapText="1"/>
      <protection locked="0"/>
    </xf>
    <xf numFmtId="40" fontId="8" fillId="3" borderId="3" xfId="3" applyFont="1" applyFill="1" applyBorder="1" applyAlignment="1" applyProtection="1">
      <alignment horizontal="center" vertical="center" wrapText="1"/>
      <protection locked="0"/>
    </xf>
    <xf numFmtId="0" fontId="0" fillId="3" borderId="4" xfId="0" applyFill="1" applyBorder="1" applyAlignment="1" applyProtection="1">
      <alignment horizontal="center" vertical="center" wrapText="1"/>
      <protection locked="0"/>
    </xf>
    <xf numFmtId="0" fontId="0" fillId="3" borderId="4" xfId="0" applyFill="1" applyBorder="1" applyAlignment="1" applyProtection="1">
      <alignment horizontal="center" vertical="center"/>
      <protection locked="0"/>
    </xf>
    <xf numFmtId="40" fontId="8" fillId="3" borderId="3" xfId="3" applyFont="1" applyFill="1" applyBorder="1" applyAlignment="1" applyProtection="1">
      <alignment horizontal="centerContinuous" vertical="center" wrapText="1"/>
      <protection locked="0"/>
    </xf>
    <xf numFmtId="0" fontId="0" fillId="3" borderId="4" xfId="0" applyFill="1" applyBorder="1" applyAlignment="1" applyProtection="1">
      <alignment horizontal="centerContinuous" vertical="center" wrapText="1"/>
      <protection locked="0"/>
    </xf>
    <xf numFmtId="0" fontId="0" fillId="0" borderId="0" xfId="0" applyAlignment="1" applyProtection="1">
      <alignment horizontal="centerContinuous" vertical="center" wrapText="1"/>
      <protection locked="0"/>
    </xf>
    <xf numFmtId="40" fontId="8" fillId="3" borderId="7" xfId="3" applyFont="1" applyFill="1" applyBorder="1" applyAlignment="1" applyProtection="1">
      <alignment horizontal="centerContinuous" vertical="center" wrapText="1"/>
      <protection locked="0"/>
    </xf>
    <xf numFmtId="0" fontId="0" fillId="3" borderId="8" xfId="0" applyFill="1" applyBorder="1" applyAlignment="1" applyProtection="1">
      <alignment horizontal="centerContinuous" vertical="center" wrapText="1"/>
      <protection locked="0"/>
    </xf>
    <xf numFmtId="40" fontId="8" fillId="0" borderId="0" xfId="3" applyFont="1" applyBorder="1" applyAlignment="1" applyProtection="1">
      <alignment horizontal="centerContinuous" vertical="center" wrapText="1"/>
      <protection locked="0"/>
    </xf>
    <xf numFmtId="0" fontId="0" fillId="0" borderId="0" xfId="0" applyBorder="1" applyAlignment="1" applyProtection="1">
      <alignment horizontal="centerContinuous" vertical="center" wrapText="1"/>
      <protection locked="0"/>
    </xf>
    <xf numFmtId="0" fontId="7" fillId="0" borderId="0" xfId="0" applyFont="1" applyFill="1" applyBorder="1" applyAlignment="1" applyProtection="1">
      <alignment horizontal="center" vertical="center" wrapText="1"/>
      <protection locked="0"/>
    </xf>
    <xf numFmtId="0" fontId="13" fillId="2" borderId="0" xfId="0" applyFont="1" applyFill="1" applyAlignment="1" applyProtection="1">
      <alignment horizontal="center"/>
    </xf>
    <xf numFmtId="0" fontId="13" fillId="2" borderId="0" xfId="0" applyFont="1" applyFill="1" applyAlignment="1" applyProtection="1"/>
    <xf numFmtId="0" fontId="3" fillId="5" borderId="0" xfId="0" applyFont="1" applyFill="1" applyAlignment="1" applyProtection="1">
      <alignment horizontal="center"/>
    </xf>
    <xf numFmtId="0" fontId="3" fillId="5" borderId="0" xfId="0" applyFont="1" applyFill="1" applyAlignment="1" applyProtection="1"/>
    <xf numFmtId="0" fontId="0" fillId="5" borderId="0" xfId="0" applyFill="1" applyProtection="1"/>
    <xf numFmtId="166" fontId="2" fillId="6" borderId="0" xfId="0" applyNumberFormat="1" applyFont="1" applyFill="1" applyAlignment="1" applyProtection="1">
      <alignment horizontal="center"/>
    </xf>
    <xf numFmtId="0" fontId="0" fillId="0" borderId="0" xfId="0" applyAlignment="1" applyProtection="1">
      <alignment horizontal="center" vertical="center"/>
    </xf>
    <xf numFmtId="0" fontId="0" fillId="0" borderId="0" xfId="0" applyAlignment="1" applyProtection="1"/>
    <xf numFmtId="0" fontId="0" fillId="0" borderId="0" xfId="0" applyFill="1" applyAlignment="1" applyProtection="1">
      <alignment horizontal="center" vertical="center"/>
    </xf>
    <xf numFmtId="2" fontId="0" fillId="0" borderId="0" xfId="0" applyNumberFormat="1" applyAlignment="1" applyProtection="1">
      <alignment horizontal="center" vertical="center"/>
    </xf>
    <xf numFmtId="166" fontId="0" fillId="0" borderId="0" xfId="0" applyNumberFormat="1" applyAlignment="1" applyProtection="1">
      <alignment horizontal="center" vertical="center"/>
    </xf>
    <xf numFmtId="0" fontId="0" fillId="0" borderId="0" xfId="0" applyAlignment="1">
      <alignment wrapText="1"/>
    </xf>
    <xf numFmtId="0" fontId="3" fillId="5" borderId="0" xfId="0" applyFont="1" applyFill="1" applyAlignment="1" applyProtection="1">
      <alignment wrapText="1"/>
    </xf>
    <xf numFmtId="2" fontId="0" fillId="0" borderId="0" xfId="0" applyNumberFormat="1" applyAlignment="1">
      <alignment horizontal="center" vertical="center"/>
    </xf>
    <xf numFmtId="166"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xf numFmtId="0" fontId="2" fillId="2" borderId="0" xfId="0" applyFont="1" applyFill="1" applyAlignment="1" applyProtection="1">
      <alignment horizontal="center"/>
    </xf>
    <xf numFmtId="0" fontId="2" fillId="2" borderId="0" xfId="0" applyFont="1" applyFill="1" applyProtection="1"/>
    <xf numFmtId="0" fontId="4" fillId="2" borderId="0" xfId="0" applyFont="1" applyFill="1" applyProtection="1"/>
    <xf numFmtId="0" fontId="3" fillId="5" borderId="0" xfId="0" applyFont="1" applyFill="1" applyProtection="1"/>
    <xf numFmtId="0" fontId="0" fillId="0" borderId="0" xfId="0" applyProtection="1"/>
    <xf numFmtId="9" fontId="0" fillId="0" borderId="0" xfId="0" applyNumberFormat="1" applyAlignment="1" applyProtection="1">
      <alignment horizontal="center"/>
    </xf>
    <xf numFmtId="166" fontId="0" fillId="0" borderId="0" xfId="0" applyNumberFormat="1" applyAlignment="1" applyProtection="1">
      <alignment horizontal="center"/>
    </xf>
    <xf numFmtId="167" fontId="0" fillId="3" borderId="0" xfId="0" applyNumberFormat="1" applyFill="1" applyAlignment="1" applyProtection="1">
      <alignment horizontal="center"/>
      <protection locked="0"/>
    </xf>
    <xf numFmtId="0" fontId="15" fillId="0" borderId="0" xfId="0" applyFont="1"/>
    <xf numFmtId="167" fontId="0" fillId="0" borderId="0" xfId="0" applyNumberFormat="1" applyAlignment="1" applyProtection="1">
      <alignment horizontal="center"/>
    </xf>
    <xf numFmtId="167" fontId="0" fillId="0" borderId="0" xfId="1" applyNumberFormat="1" applyFont="1" applyAlignment="1" applyProtection="1">
      <alignment horizontal="center"/>
    </xf>
    <xf numFmtId="0" fontId="13" fillId="2" borderId="0" xfId="0" applyFont="1" applyFill="1" applyProtection="1"/>
    <xf numFmtId="0" fontId="16" fillId="2" borderId="0" xfId="0" applyFont="1" applyFill="1" applyProtection="1"/>
    <xf numFmtId="0" fontId="0" fillId="0" borderId="0" xfId="0" applyAlignment="1" applyProtection="1">
      <alignment wrapText="1"/>
    </xf>
    <xf numFmtId="2" fontId="0" fillId="0" borderId="0" xfId="0" applyNumberFormat="1"/>
    <xf numFmtId="0" fontId="0" fillId="0" borderId="0" xfId="0" applyFill="1" applyAlignment="1">
      <alignment wrapText="1"/>
    </xf>
    <xf numFmtId="168" fontId="0" fillId="3" borderId="0" xfId="0" applyNumberFormat="1" applyFill="1" applyAlignment="1" applyProtection="1">
      <alignment horizontal="center" vertical="center"/>
      <protection locked="0"/>
    </xf>
    <xf numFmtId="168" fontId="0" fillId="3" borderId="0" xfId="0" applyNumberFormat="1" applyFill="1" applyAlignment="1">
      <alignment horizontal="center" vertical="center"/>
    </xf>
    <xf numFmtId="0" fontId="14" fillId="0" borderId="0" xfId="0" applyFont="1" applyFill="1" applyAlignment="1" applyProtection="1">
      <alignment horizontal="center" vertical="center"/>
    </xf>
    <xf numFmtId="2" fontId="0" fillId="0" borderId="0" xfId="0" applyNumberFormat="1" applyFill="1" applyAlignment="1" applyProtection="1">
      <alignment horizontal="center" vertical="center"/>
    </xf>
    <xf numFmtId="2" fontId="0" fillId="0" borderId="0" xfId="4" applyNumberFormat="1" applyFont="1" applyFill="1" applyAlignment="1" applyProtection="1">
      <alignment horizontal="center" vertical="center"/>
    </xf>
    <xf numFmtId="0" fontId="3" fillId="0" borderId="0" xfId="0" applyFont="1" applyFill="1" applyAlignment="1" applyProtection="1">
      <alignment horizontal="center" vertical="center"/>
    </xf>
    <xf numFmtId="0" fontId="3" fillId="0" borderId="0" xfId="0" applyFont="1" applyAlignment="1">
      <alignment wrapText="1"/>
    </xf>
    <xf numFmtId="0" fontId="3" fillId="0" borderId="0" xfId="0" applyFont="1" applyAlignment="1">
      <alignment horizontal="center" vertical="center"/>
    </xf>
    <xf numFmtId="2" fontId="3" fillId="0" borderId="0" xfId="0" applyNumberFormat="1" applyFont="1" applyAlignment="1">
      <alignment horizontal="center" vertical="center"/>
    </xf>
    <xf numFmtId="168" fontId="3" fillId="3" borderId="0" xfId="0" applyNumberFormat="1" applyFont="1" applyFill="1" applyAlignment="1">
      <alignment horizontal="center" vertical="center"/>
    </xf>
    <xf numFmtId="166" fontId="3" fillId="0" borderId="0" xfId="0" applyNumberFormat="1" applyFont="1" applyAlignment="1">
      <alignment horizontal="center" vertical="center"/>
    </xf>
    <xf numFmtId="0" fontId="3" fillId="0" borderId="0" xfId="0" applyFont="1" applyAlignment="1" applyProtection="1">
      <alignment horizontal="center" vertical="center"/>
    </xf>
    <xf numFmtId="4" fontId="9" fillId="0" borderId="0" xfId="5" applyNumberFormat="1" applyFont="1" applyFill="1" applyBorder="1" applyAlignment="1" applyProtection="1">
      <alignment wrapText="1"/>
    </xf>
    <xf numFmtId="2" fontId="3" fillId="0" borderId="0" xfId="0" applyNumberFormat="1" applyFont="1" applyAlignment="1" applyProtection="1">
      <alignment horizontal="center" vertical="center"/>
    </xf>
    <xf numFmtId="168" fontId="3" fillId="3" borderId="0" xfId="0" applyNumberFormat="1" applyFont="1" applyFill="1" applyAlignment="1" applyProtection="1">
      <alignment horizontal="center" vertical="center"/>
      <protection locked="0"/>
    </xf>
    <xf numFmtId="166" fontId="3" fillId="0" borderId="0" xfId="0" applyNumberFormat="1" applyFont="1" applyAlignment="1" applyProtection="1">
      <alignment horizontal="center" vertical="center"/>
    </xf>
    <xf numFmtId="0" fontId="3" fillId="0" borderId="0" xfId="0" applyFont="1"/>
    <xf numFmtId="2" fontId="3" fillId="0" borderId="0" xfId="4" applyNumberFormat="1" applyFont="1" applyFill="1" applyAlignment="1" applyProtection="1">
      <alignment horizontal="center" vertical="center"/>
    </xf>
    <xf numFmtId="2" fontId="3" fillId="0" borderId="0" xfId="0" applyNumberFormat="1" applyFont="1" applyFill="1" applyAlignment="1" applyProtection="1">
      <alignment horizontal="center" vertical="center"/>
    </xf>
    <xf numFmtId="166" fontId="13" fillId="2" borderId="0" xfId="0" applyNumberFormat="1" applyFont="1" applyFill="1" applyAlignment="1" applyProtection="1">
      <alignment horizontal="center"/>
    </xf>
    <xf numFmtId="40" fontId="8" fillId="0" borderId="0" xfId="3"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40" fontId="10" fillId="2" borderId="0" xfId="3" applyFont="1" applyFill="1" applyAlignment="1" applyProtection="1">
      <alignment horizontal="center" vertical="center" wrapText="1"/>
      <protection locked="0"/>
    </xf>
    <xf numFmtId="0" fontId="11" fillId="2" borderId="0" xfId="0" applyFont="1" applyFill="1" applyAlignment="1" applyProtection="1">
      <alignment horizontal="center" vertical="center" wrapText="1"/>
      <protection locked="0"/>
    </xf>
    <xf numFmtId="40" fontId="8" fillId="0" borderId="0" xfId="3" applyFont="1" applyAlignment="1" applyProtection="1">
      <alignment horizontal="left" vertical="center" wrapText="1"/>
      <protection locked="0"/>
    </xf>
    <xf numFmtId="0" fontId="0" fillId="0" borderId="0" xfId="0" applyAlignment="1" applyProtection="1">
      <alignment horizontal="left" vertical="center" wrapText="1"/>
      <protection locked="0"/>
    </xf>
    <xf numFmtId="0" fontId="12" fillId="4" borderId="5" xfId="0" applyFont="1" applyFill="1" applyBorder="1" applyAlignment="1" applyProtection="1">
      <alignment horizontal="center" vertical="center" wrapText="1"/>
      <protection locked="0"/>
    </xf>
    <xf numFmtId="0" fontId="4" fillId="4" borderId="6" xfId="0" applyFont="1" applyFill="1" applyBorder="1" applyAlignment="1" applyProtection="1">
      <alignment horizontal="center" vertical="center" wrapText="1"/>
      <protection locked="0"/>
    </xf>
    <xf numFmtId="166" fontId="2" fillId="2" borderId="0" xfId="0" applyNumberFormat="1" applyFont="1" applyFill="1" applyAlignment="1" applyProtection="1">
      <alignment horizontal="center" vertical="center"/>
    </xf>
    <xf numFmtId="0" fontId="0" fillId="3" borderId="5" xfId="0" applyFill="1" applyBorder="1" applyAlignment="1" applyProtection="1">
      <alignment horizontal="left"/>
      <protection locked="0"/>
    </xf>
    <xf numFmtId="0" fontId="0" fillId="3" borderId="6" xfId="0" applyFill="1" applyBorder="1" applyAlignment="1" applyProtection="1">
      <alignment horizontal="left"/>
      <protection locked="0"/>
    </xf>
    <xf numFmtId="0" fontId="17" fillId="0" borderId="1" xfId="0" applyFont="1" applyBorder="1" applyAlignment="1">
      <alignment horizontal="left" vertical="center" wrapText="1"/>
    </xf>
    <xf numFmtId="0" fontId="17" fillId="0" borderId="10" xfId="0" applyFont="1" applyBorder="1" applyAlignment="1">
      <alignment horizontal="left" vertical="center" wrapText="1"/>
    </xf>
    <xf numFmtId="0" fontId="17" fillId="0" borderId="2" xfId="0" applyFont="1" applyBorder="1" applyAlignment="1">
      <alignment horizontal="left" vertical="center" wrapText="1"/>
    </xf>
    <xf numFmtId="0" fontId="17" fillId="0" borderId="7" xfId="0" applyFont="1" applyBorder="1" applyAlignment="1">
      <alignment horizontal="left" vertical="center" wrapText="1"/>
    </xf>
    <xf numFmtId="0" fontId="17" fillId="0" borderId="9" xfId="0" applyFont="1" applyBorder="1" applyAlignment="1">
      <alignment horizontal="left" vertical="center" wrapText="1"/>
    </xf>
    <xf numFmtId="0" fontId="17" fillId="0" borderId="8" xfId="0" applyFont="1" applyBorder="1" applyAlignment="1">
      <alignment horizontal="left" vertical="center" wrapText="1"/>
    </xf>
    <xf numFmtId="164" fontId="0" fillId="0" borderId="0" xfId="2" applyFont="1" applyAlignment="1" applyProtection="1">
      <alignment horizontal="center" vertical="top" wrapText="1"/>
      <protection locked="0"/>
    </xf>
    <xf numFmtId="0" fontId="0" fillId="0" borderId="0" xfId="0" applyAlignment="1" applyProtection="1">
      <alignment wrapText="1"/>
      <protection locked="0"/>
    </xf>
    <xf numFmtId="0" fontId="0" fillId="0" borderId="10" xfId="0" applyBorder="1" applyAlignment="1" applyProtection="1">
      <alignment horizontal="center" wrapText="1"/>
      <protection locked="0"/>
    </xf>
    <xf numFmtId="0" fontId="0" fillId="0" borderId="0" xfId="0" applyAlignment="1" applyProtection="1">
      <alignment horizontal="center" wrapText="1"/>
      <protection locked="0"/>
    </xf>
    <xf numFmtId="164" fontId="0" fillId="0" borderId="9" xfId="2" applyFont="1" applyBorder="1" applyAlignment="1" applyProtection="1">
      <alignment horizontal="center" vertical="top" wrapText="1"/>
      <protection locked="0"/>
    </xf>
    <xf numFmtId="0" fontId="0" fillId="0" borderId="9" xfId="0" applyBorder="1" applyAlignment="1" applyProtection="1">
      <alignment horizontal="center" wrapText="1"/>
      <protection locked="0"/>
    </xf>
  </cellXfs>
  <cellStyles count="6">
    <cellStyle name="Comma" xfId="4" builtinId="3"/>
    <cellStyle name="Normal" xfId="0" builtinId="0"/>
    <cellStyle name="Normal_Sheet1" xfId="5" xr:uid="{00000000-0005-0000-0000-000002000000}"/>
    <cellStyle name="Percent" xfId="1" builtinId="5"/>
    <cellStyle name="Subpartida" xfId="2" xr:uid="{00000000-0005-0000-0000-000004000000}"/>
    <cellStyle name="Titulo"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2190750</xdr:colOff>
      <xdr:row>0</xdr:row>
      <xdr:rowOff>76200</xdr:rowOff>
    </xdr:from>
    <xdr:to>
      <xdr:col>2</xdr:col>
      <xdr:colOff>152400</xdr:colOff>
      <xdr:row>6</xdr:row>
      <xdr:rowOff>85725</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9850" y="76200"/>
          <a:ext cx="1095375"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78"/>
  <sheetViews>
    <sheetView tabSelected="1" topLeftCell="A7" zoomScaleNormal="100" workbookViewId="0">
      <selection activeCell="G17" sqref="G17"/>
    </sheetView>
  </sheetViews>
  <sheetFormatPr defaultColWidth="11.42578125" defaultRowHeight="15" x14ac:dyDescent="0.25"/>
  <cols>
    <col min="1" max="1" width="6.28515625" customWidth="1"/>
    <col min="2" max="2" width="47" customWidth="1"/>
    <col min="3" max="3" width="6.7109375" customWidth="1"/>
    <col min="4" max="4" width="9.85546875" customWidth="1"/>
    <col min="6" max="6" width="14.42578125" customWidth="1"/>
    <col min="7" max="7" width="14.85546875" customWidth="1"/>
  </cols>
  <sheetData>
    <row r="1" spans="1:7" x14ac:dyDescent="0.25">
      <c r="A1" s="1"/>
      <c r="B1" s="2"/>
      <c r="C1" s="2"/>
      <c r="D1" s="3"/>
      <c r="E1" s="2"/>
      <c r="F1" s="2"/>
      <c r="G1" s="4"/>
    </row>
    <row r="2" spans="1:7" x14ac:dyDescent="0.25">
      <c r="A2" s="1"/>
      <c r="B2" s="2"/>
      <c r="C2" s="2"/>
      <c r="D2" s="3"/>
      <c r="E2" s="2"/>
      <c r="F2" s="2"/>
      <c r="G2" s="4"/>
    </row>
    <row r="3" spans="1:7" x14ac:dyDescent="0.25">
      <c r="A3" s="1"/>
      <c r="B3" s="2"/>
      <c r="C3" s="2"/>
      <c r="D3" s="3"/>
      <c r="E3" s="2"/>
      <c r="F3" s="2"/>
      <c r="G3" s="4"/>
    </row>
    <row r="4" spans="1:7" x14ac:dyDescent="0.25">
      <c r="A4" s="1"/>
      <c r="B4" s="2"/>
      <c r="C4" s="2"/>
      <c r="D4" s="3"/>
      <c r="E4" s="2"/>
      <c r="F4" s="2"/>
      <c r="G4" s="4"/>
    </row>
    <row r="5" spans="1:7" x14ac:dyDescent="0.25">
      <c r="A5" s="1"/>
      <c r="B5" s="2"/>
      <c r="C5" s="2"/>
      <c r="D5" s="3"/>
      <c r="E5" s="2"/>
      <c r="F5" s="2"/>
      <c r="G5" s="4"/>
    </row>
    <row r="6" spans="1:7" x14ac:dyDescent="0.25">
      <c r="A6" s="5"/>
      <c r="B6" s="6"/>
      <c r="C6" s="6"/>
      <c r="D6" s="7"/>
      <c r="E6" s="8"/>
      <c r="F6" s="9"/>
      <c r="G6" s="10"/>
    </row>
    <row r="7" spans="1:7" x14ac:dyDescent="0.25">
      <c r="A7" s="5"/>
      <c r="B7" s="6"/>
      <c r="C7" s="6"/>
      <c r="D7" s="7"/>
      <c r="E7" s="6"/>
      <c r="F7" s="6"/>
      <c r="G7" s="10"/>
    </row>
    <row r="8" spans="1:7" x14ac:dyDescent="0.25">
      <c r="A8" s="81" t="s">
        <v>0</v>
      </c>
      <c r="B8" s="82"/>
      <c r="C8" s="82"/>
      <c r="D8" s="82"/>
      <c r="E8" s="82"/>
      <c r="F8" s="82"/>
      <c r="G8" s="10"/>
    </row>
    <row r="9" spans="1:7" ht="15.75" x14ac:dyDescent="0.25">
      <c r="A9" s="81" t="s">
        <v>1</v>
      </c>
      <c r="B9" s="82"/>
      <c r="C9" s="82"/>
      <c r="D9" s="82"/>
      <c r="E9" s="82"/>
      <c r="F9" s="82"/>
      <c r="G9" s="11"/>
    </row>
    <row r="10" spans="1:7" x14ac:dyDescent="0.25">
      <c r="A10" s="81" t="s">
        <v>53</v>
      </c>
      <c r="B10" s="82"/>
      <c r="C10" s="82"/>
      <c r="D10" s="82"/>
      <c r="E10" s="82"/>
      <c r="F10" s="82"/>
      <c r="G10" s="12"/>
    </row>
    <row r="11" spans="1:7" x14ac:dyDescent="0.25">
      <c r="A11" s="81" t="s">
        <v>54</v>
      </c>
      <c r="B11" s="82"/>
      <c r="C11" s="82"/>
      <c r="D11" s="82"/>
      <c r="E11" s="82"/>
      <c r="F11" s="82"/>
      <c r="G11" s="13"/>
    </row>
    <row r="12" spans="1:7" x14ac:dyDescent="0.25">
      <c r="A12" s="83" t="s">
        <v>2</v>
      </c>
      <c r="B12" s="84"/>
      <c r="C12" s="84"/>
      <c r="D12" s="84"/>
      <c r="E12" s="84"/>
      <c r="F12" s="84"/>
      <c r="G12" s="14"/>
    </row>
    <row r="13" spans="1:7" ht="15.75" thickBot="1" x14ac:dyDescent="0.3">
      <c r="A13" s="85" t="s">
        <v>3</v>
      </c>
      <c r="B13" s="86"/>
      <c r="C13" s="7"/>
      <c r="D13" s="7"/>
      <c r="E13" s="7"/>
      <c r="F13" s="7"/>
      <c r="G13" s="14"/>
    </row>
    <row r="14" spans="1:7" x14ac:dyDescent="0.25">
      <c r="A14" s="15"/>
      <c r="B14" s="16"/>
      <c r="C14" s="7"/>
      <c r="D14" s="7"/>
      <c r="E14" s="7"/>
      <c r="F14" s="7"/>
      <c r="G14" s="14"/>
    </row>
    <row r="15" spans="1:7" x14ac:dyDescent="0.25">
      <c r="A15" s="17"/>
      <c r="B15" s="18"/>
      <c r="C15" s="7"/>
      <c r="D15" s="7"/>
      <c r="E15" s="7"/>
      <c r="F15" s="7"/>
      <c r="G15" s="14"/>
    </row>
    <row r="16" spans="1:7" ht="15.75" thickBot="1" x14ac:dyDescent="0.3">
      <c r="A16" s="17"/>
      <c r="B16" s="19" t="s">
        <v>4</v>
      </c>
      <c r="C16" s="7"/>
      <c r="D16" s="7"/>
      <c r="E16" s="4"/>
      <c r="F16" s="4"/>
      <c r="G16" s="14"/>
    </row>
    <row r="17" spans="1:11" ht="15.75" thickBot="1" x14ac:dyDescent="0.3">
      <c r="A17" s="20"/>
      <c r="B17" s="21"/>
      <c r="C17" s="22"/>
      <c r="D17" s="22"/>
      <c r="E17" s="87" t="s">
        <v>159</v>
      </c>
      <c r="F17" s="88"/>
      <c r="G17" s="14"/>
    </row>
    <row r="18" spans="1:11" ht="15.75" thickBot="1" x14ac:dyDescent="0.3">
      <c r="A18" s="20"/>
      <c r="B18" s="21"/>
      <c r="C18" s="22"/>
      <c r="D18" s="22"/>
      <c r="E18" s="7"/>
      <c r="F18" s="7"/>
      <c r="G18" s="14"/>
    </row>
    <row r="19" spans="1:11" ht="15.75" thickBot="1" x14ac:dyDescent="0.3">
      <c r="A19" s="23"/>
      <c r="B19" s="24"/>
      <c r="C19" s="22"/>
      <c r="D19" s="22"/>
      <c r="E19" s="90" t="s">
        <v>160</v>
      </c>
      <c r="F19" s="91"/>
      <c r="G19" s="14"/>
    </row>
    <row r="20" spans="1:11" x14ac:dyDescent="0.25">
      <c r="A20" s="25"/>
      <c r="B20" s="26"/>
      <c r="C20" s="22"/>
      <c r="D20" s="22"/>
      <c r="E20" s="27"/>
      <c r="F20" s="27"/>
      <c r="G20" s="14"/>
    </row>
    <row r="21" spans="1:11" ht="15.75" x14ac:dyDescent="0.25">
      <c r="A21" s="83" t="s">
        <v>53</v>
      </c>
      <c r="B21" s="83"/>
      <c r="C21" s="83"/>
      <c r="D21" s="83"/>
      <c r="E21" s="83"/>
      <c r="F21" s="83"/>
      <c r="G21" s="83"/>
    </row>
    <row r="23" spans="1:11" ht="15.75" x14ac:dyDescent="0.25">
      <c r="A23" s="28" t="s">
        <v>5</v>
      </c>
      <c r="B23" s="29" t="s">
        <v>6</v>
      </c>
      <c r="C23" s="28" t="s">
        <v>7</v>
      </c>
      <c r="D23" s="28" t="s">
        <v>8</v>
      </c>
      <c r="E23" s="28" t="s">
        <v>9</v>
      </c>
      <c r="F23" s="28" t="s">
        <v>10</v>
      </c>
      <c r="G23" s="28" t="s">
        <v>11</v>
      </c>
    </row>
    <row r="24" spans="1:11" x14ac:dyDescent="0.25">
      <c r="A24" s="30">
        <v>1</v>
      </c>
      <c r="B24" s="31" t="s">
        <v>12</v>
      </c>
      <c r="C24" s="32"/>
      <c r="D24" s="32"/>
      <c r="E24" s="32"/>
      <c r="F24" s="32"/>
      <c r="G24" s="33">
        <f>SUM(F25:F33)</f>
        <v>0</v>
      </c>
    </row>
    <row r="25" spans="1:11" x14ac:dyDescent="0.25">
      <c r="A25" s="34">
        <f>+A24+0.01</f>
        <v>1.01</v>
      </c>
      <c r="B25" s="35" t="s">
        <v>13</v>
      </c>
      <c r="C25" s="36" t="s">
        <v>14</v>
      </c>
      <c r="D25" s="37">
        <v>1</v>
      </c>
      <c r="E25" s="61"/>
      <c r="F25" s="38">
        <f t="shared" ref="F25:F33" si="0">+E25*D25</f>
        <v>0</v>
      </c>
    </row>
    <row r="26" spans="1:11" ht="30" x14ac:dyDescent="0.25">
      <c r="A26" s="34">
        <f t="shared" ref="A26:A33" si="1">+A25+0.01</f>
        <v>1.02</v>
      </c>
      <c r="B26" s="58" t="s">
        <v>60</v>
      </c>
      <c r="C26" s="36" t="s">
        <v>15</v>
      </c>
      <c r="D26" s="37">
        <v>340</v>
      </c>
      <c r="E26" s="61"/>
      <c r="F26" s="38">
        <f t="shared" si="0"/>
        <v>0</v>
      </c>
    </row>
    <row r="27" spans="1:11" ht="30" x14ac:dyDescent="0.25">
      <c r="A27" s="34">
        <f t="shared" si="1"/>
        <v>1.03</v>
      </c>
      <c r="B27" s="58" t="s">
        <v>45</v>
      </c>
      <c r="C27" s="36" t="s">
        <v>14</v>
      </c>
      <c r="D27" s="37">
        <v>1</v>
      </c>
      <c r="E27" s="61"/>
      <c r="F27" s="38">
        <f t="shared" si="0"/>
        <v>0</v>
      </c>
      <c r="K27" s="59"/>
    </row>
    <row r="28" spans="1:11" ht="30" x14ac:dyDescent="0.25">
      <c r="A28" s="34">
        <f t="shared" si="1"/>
        <v>1.04</v>
      </c>
      <c r="B28" s="58" t="s">
        <v>46</v>
      </c>
      <c r="C28" s="36" t="s">
        <v>14</v>
      </c>
      <c r="D28" s="37">
        <v>1</v>
      </c>
      <c r="E28" s="61"/>
      <c r="F28" s="38">
        <f t="shared" si="0"/>
        <v>0</v>
      </c>
    </row>
    <row r="29" spans="1:11" x14ac:dyDescent="0.25">
      <c r="A29" s="34">
        <f t="shared" si="1"/>
        <v>1.05</v>
      </c>
      <c r="B29" s="58" t="s">
        <v>50</v>
      </c>
      <c r="C29" s="36" t="s">
        <v>14</v>
      </c>
      <c r="D29" s="37">
        <v>1</v>
      </c>
      <c r="E29" s="61"/>
      <c r="F29" s="38">
        <f t="shared" si="0"/>
        <v>0</v>
      </c>
    </row>
    <row r="30" spans="1:11" s="77" customFormat="1" ht="47.25" x14ac:dyDescent="0.25">
      <c r="A30" s="72">
        <f t="shared" si="1"/>
        <v>1.06</v>
      </c>
      <c r="B30" s="73" t="s">
        <v>148</v>
      </c>
      <c r="C30" s="66" t="s">
        <v>48</v>
      </c>
      <c r="D30" s="74">
        <v>32</v>
      </c>
      <c r="E30" s="75"/>
      <c r="F30" s="76">
        <f t="shared" si="0"/>
        <v>0</v>
      </c>
    </row>
    <row r="31" spans="1:11" s="77" customFormat="1" ht="63" x14ac:dyDescent="0.25">
      <c r="A31" s="72">
        <f t="shared" si="1"/>
        <v>1.07</v>
      </c>
      <c r="B31" s="73" t="s">
        <v>149</v>
      </c>
      <c r="C31" s="66" t="s">
        <v>14</v>
      </c>
      <c r="D31" s="74">
        <v>1</v>
      </c>
      <c r="E31" s="75"/>
      <c r="F31" s="76">
        <f t="shared" si="0"/>
        <v>0</v>
      </c>
    </row>
    <row r="32" spans="1:11" s="77" customFormat="1" ht="63" customHeight="1" x14ac:dyDescent="0.25">
      <c r="A32" s="72">
        <f t="shared" si="1"/>
        <v>1.08</v>
      </c>
      <c r="B32" s="73" t="s">
        <v>150</v>
      </c>
      <c r="C32" s="66" t="s">
        <v>14</v>
      </c>
      <c r="D32" s="74">
        <v>1</v>
      </c>
      <c r="E32" s="75"/>
      <c r="F32" s="76">
        <f t="shared" ref="F32" si="2">+E32*D32</f>
        <v>0</v>
      </c>
    </row>
    <row r="33" spans="1:11" x14ac:dyDescent="0.25">
      <c r="A33" s="34">
        <f t="shared" si="1"/>
        <v>1.0900000000000001</v>
      </c>
      <c r="B33" s="58" t="s">
        <v>47</v>
      </c>
      <c r="C33" s="36" t="s">
        <v>14</v>
      </c>
      <c r="D33" s="37">
        <v>1</v>
      </c>
      <c r="E33" s="61"/>
      <c r="F33" s="38">
        <f t="shared" si="0"/>
        <v>0</v>
      </c>
    </row>
    <row r="34" spans="1:11" x14ac:dyDescent="0.25">
      <c r="B34" s="39"/>
    </row>
    <row r="35" spans="1:11" x14ac:dyDescent="0.25">
      <c r="A35" s="30">
        <v>2</v>
      </c>
      <c r="B35" s="40" t="s">
        <v>127</v>
      </c>
      <c r="C35" s="32"/>
      <c r="D35" s="32"/>
      <c r="E35" s="32"/>
      <c r="F35" s="32"/>
      <c r="G35" s="33">
        <f>SUM(F36:F53)</f>
        <v>0</v>
      </c>
    </row>
    <row r="36" spans="1:11" x14ac:dyDescent="0.25">
      <c r="A36" s="64">
        <f>+A35+0.01</f>
        <v>2.0099999999999998</v>
      </c>
      <c r="B36" s="39" t="s">
        <v>73</v>
      </c>
      <c r="C36" s="36" t="s">
        <v>16</v>
      </c>
      <c r="D36" s="41">
        <v>10</v>
      </c>
      <c r="E36" s="62"/>
      <c r="F36" s="42">
        <f>E36*D36</f>
        <v>0</v>
      </c>
    </row>
    <row r="37" spans="1:11" x14ac:dyDescent="0.25">
      <c r="A37" s="64">
        <f t="shared" ref="A37:A53" si="3">+A36+0.01</f>
        <v>2.0199999999999996</v>
      </c>
      <c r="B37" s="39" t="s">
        <v>74</v>
      </c>
      <c r="C37" s="36" t="s">
        <v>16</v>
      </c>
      <c r="D37" s="41">
        <v>13</v>
      </c>
      <c r="E37" s="62"/>
      <c r="F37" s="42">
        <f t="shared" ref="F37:F53" si="4">E37*D37</f>
        <v>0</v>
      </c>
    </row>
    <row r="38" spans="1:11" x14ac:dyDescent="0.25">
      <c r="A38" s="64">
        <f t="shared" si="3"/>
        <v>2.0299999999999994</v>
      </c>
      <c r="B38" s="39" t="s">
        <v>76</v>
      </c>
      <c r="C38" s="36" t="s">
        <v>16</v>
      </c>
      <c r="D38" s="41">
        <v>4</v>
      </c>
      <c r="E38" s="62"/>
      <c r="F38" s="42">
        <f t="shared" si="4"/>
        <v>0</v>
      </c>
    </row>
    <row r="39" spans="1:11" x14ac:dyDescent="0.25">
      <c r="A39" s="64">
        <f t="shared" si="3"/>
        <v>2.0399999999999991</v>
      </c>
      <c r="B39" s="39" t="s">
        <v>75</v>
      </c>
      <c r="C39" s="36" t="s">
        <v>16</v>
      </c>
      <c r="D39" s="41">
        <v>16</v>
      </c>
      <c r="E39" s="62"/>
      <c r="F39" s="42">
        <f t="shared" si="4"/>
        <v>0</v>
      </c>
    </row>
    <row r="40" spans="1:11" ht="30" x14ac:dyDescent="0.25">
      <c r="A40" s="64">
        <f t="shared" si="3"/>
        <v>2.0499999999999989</v>
      </c>
      <c r="B40" s="39" t="s">
        <v>106</v>
      </c>
      <c r="C40" s="36" t="s">
        <v>15</v>
      </c>
      <c r="D40" s="41">
        <v>160</v>
      </c>
      <c r="E40" s="62"/>
      <c r="F40" s="42">
        <f t="shared" si="4"/>
        <v>0</v>
      </c>
    </row>
    <row r="41" spans="1:11" x14ac:dyDescent="0.25">
      <c r="A41" s="64">
        <f t="shared" si="3"/>
        <v>2.0599999999999987</v>
      </c>
      <c r="B41" s="39" t="s">
        <v>77</v>
      </c>
      <c r="C41" s="43" t="s">
        <v>16</v>
      </c>
      <c r="D41" s="41">
        <v>32</v>
      </c>
      <c r="E41" s="62"/>
      <c r="F41" s="42">
        <f t="shared" si="4"/>
        <v>0</v>
      </c>
      <c r="K41" s="39"/>
    </row>
    <row r="42" spans="1:11" x14ac:dyDescent="0.25">
      <c r="A42" s="64">
        <f t="shared" si="3"/>
        <v>2.0699999999999985</v>
      </c>
      <c r="B42" s="39" t="s">
        <v>78</v>
      </c>
      <c r="C42" s="43" t="s">
        <v>16</v>
      </c>
      <c r="D42" s="41">
        <v>10</v>
      </c>
      <c r="E42" s="62"/>
      <c r="F42" s="42">
        <f t="shared" si="4"/>
        <v>0</v>
      </c>
      <c r="K42" s="39"/>
    </row>
    <row r="43" spans="1:11" x14ac:dyDescent="0.25">
      <c r="A43" s="64">
        <f t="shared" si="3"/>
        <v>2.0799999999999983</v>
      </c>
      <c r="B43" s="39" t="s">
        <v>79</v>
      </c>
      <c r="C43" s="43" t="s">
        <v>16</v>
      </c>
      <c r="D43" s="41">
        <v>35</v>
      </c>
      <c r="E43" s="62"/>
      <c r="F43" s="42">
        <f t="shared" si="4"/>
        <v>0</v>
      </c>
      <c r="K43" s="39"/>
    </row>
    <row r="44" spans="1:11" x14ac:dyDescent="0.25">
      <c r="A44" s="64">
        <f t="shared" si="3"/>
        <v>2.0899999999999981</v>
      </c>
      <c r="B44" s="39" t="s">
        <v>80</v>
      </c>
      <c r="C44" s="43" t="s">
        <v>16</v>
      </c>
      <c r="D44" s="41">
        <v>13</v>
      </c>
      <c r="E44" s="62"/>
      <c r="F44" s="42">
        <f t="shared" si="4"/>
        <v>0</v>
      </c>
      <c r="K44" s="39"/>
    </row>
    <row r="45" spans="1:11" x14ac:dyDescent="0.25">
      <c r="A45" s="64">
        <f t="shared" si="3"/>
        <v>2.0999999999999979</v>
      </c>
      <c r="B45" s="39" t="s">
        <v>102</v>
      </c>
      <c r="C45" s="43" t="s">
        <v>16</v>
      </c>
      <c r="D45" s="41">
        <v>8</v>
      </c>
      <c r="E45" s="62"/>
      <c r="F45" s="42">
        <f t="shared" si="4"/>
        <v>0</v>
      </c>
      <c r="K45" s="39"/>
    </row>
    <row r="46" spans="1:11" x14ac:dyDescent="0.25">
      <c r="A46" s="64">
        <f t="shared" si="3"/>
        <v>2.1099999999999977</v>
      </c>
      <c r="B46" s="39" t="s">
        <v>101</v>
      </c>
      <c r="C46" s="43" t="s">
        <v>16</v>
      </c>
      <c r="D46" s="41">
        <v>8</v>
      </c>
      <c r="E46" s="62"/>
      <c r="F46" s="42">
        <f t="shared" si="4"/>
        <v>0</v>
      </c>
      <c r="K46" s="39"/>
    </row>
    <row r="47" spans="1:11" x14ac:dyDescent="0.25">
      <c r="A47" s="64">
        <f t="shared" si="3"/>
        <v>2.1199999999999974</v>
      </c>
      <c r="B47" s="39" t="s">
        <v>103</v>
      </c>
      <c r="C47" s="43" t="s">
        <v>16</v>
      </c>
      <c r="D47" s="41">
        <v>2</v>
      </c>
      <c r="E47" s="62"/>
      <c r="F47" s="42">
        <f t="shared" si="4"/>
        <v>0</v>
      </c>
      <c r="K47" s="39"/>
    </row>
    <row r="48" spans="1:11" x14ac:dyDescent="0.25">
      <c r="A48" s="64">
        <f t="shared" si="3"/>
        <v>2.1299999999999972</v>
      </c>
      <c r="B48" s="39" t="s">
        <v>104</v>
      </c>
      <c r="C48" s="43" t="s">
        <v>16</v>
      </c>
      <c r="D48" s="41">
        <v>2</v>
      </c>
      <c r="E48" s="62"/>
      <c r="F48" s="42">
        <f t="shared" si="4"/>
        <v>0</v>
      </c>
      <c r="K48" s="39"/>
    </row>
    <row r="49" spans="1:11" x14ac:dyDescent="0.25">
      <c r="A49" s="64">
        <f t="shared" si="3"/>
        <v>2.139999999999997</v>
      </c>
      <c r="B49" s="39" t="s">
        <v>81</v>
      </c>
      <c r="C49" s="43" t="s">
        <v>16</v>
      </c>
      <c r="D49" s="41">
        <v>4</v>
      </c>
      <c r="E49" s="62"/>
      <c r="F49" s="42">
        <f t="shared" si="4"/>
        <v>0</v>
      </c>
      <c r="K49" s="39"/>
    </row>
    <row r="50" spans="1:11" x14ac:dyDescent="0.25">
      <c r="A50" s="64">
        <f t="shared" si="3"/>
        <v>2.1499999999999968</v>
      </c>
      <c r="B50" s="39" t="s">
        <v>125</v>
      </c>
      <c r="C50" s="43" t="s">
        <v>93</v>
      </c>
      <c r="D50" s="41">
        <v>1</v>
      </c>
      <c r="E50" s="62"/>
      <c r="F50" s="42">
        <f t="shared" si="4"/>
        <v>0</v>
      </c>
      <c r="K50" s="39"/>
    </row>
    <row r="51" spans="1:11" ht="30" x14ac:dyDescent="0.25">
      <c r="A51" s="64">
        <f t="shared" si="3"/>
        <v>2.1599999999999966</v>
      </c>
      <c r="B51" s="39" t="s">
        <v>151</v>
      </c>
      <c r="C51" s="43" t="s">
        <v>93</v>
      </c>
      <c r="D51" s="41">
        <v>1</v>
      </c>
      <c r="E51" s="62"/>
      <c r="F51" s="42">
        <f t="shared" ref="F51" si="5">E51*D51</f>
        <v>0</v>
      </c>
      <c r="K51" s="39"/>
    </row>
    <row r="52" spans="1:11" x14ac:dyDescent="0.25">
      <c r="A52" s="64">
        <f t="shared" si="3"/>
        <v>2.1699999999999964</v>
      </c>
      <c r="B52" s="39" t="s">
        <v>126</v>
      </c>
      <c r="C52" s="43" t="s">
        <v>93</v>
      </c>
      <c r="D52" s="41">
        <v>1</v>
      </c>
      <c r="E52" s="62"/>
      <c r="F52" s="42">
        <f t="shared" si="4"/>
        <v>0</v>
      </c>
      <c r="K52" s="39"/>
    </row>
    <row r="53" spans="1:11" x14ac:dyDescent="0.25">
      <c r="A53" s="64">
        <f t="shared" si="3"/>
        <v>2.1799999999999962</v>
      </c>
      <c r="B53" s="39" t="s">
        <v>122</v>
      </c>
      <c r="C53" s="43" t="s">
        <v>93</v>
      </c>
      <c r="D53" s="41">
        <v>1</v>
      </c>
      <c r="E53" s="62"/>
      <c r="F53" s="42">
        <f t="shared" si="4"/>
        <v>0</v>
      </c>
      <c r="K53" s="39"/>
    </row>
    <row r="54" spans="1:11" x14ac:dyDescent="0.25">
      <c r="B54" s="39"/>
    </row>
    <row r="55" spans="1:11" x14ac:dyDescent="0.25">
      <c r="A55" s="30">
        <v>3</v>
      </c>
      <c r="B55" s="40" t="s">
        <v>44</v>
      </c>
      <c r="C55" s="32"/>
      <c r="D55" s="32"/>
      <c r="E55" s="32"/>
      <c r="F55" s="32"/>
      <c r="G55" s="33">
        <f>SUM(F56:F61)</f>
        <v>0</v>
      </c>
    </row>
    <row r="56" spans="1:11" ht="45" x14ac:dyDescent="0.25">
      <c r="A56" s="66">
        <f>+A55+0.01</f>
        <v>3.01</v>
      </c>
      <c r="B56" s="67" t="s">
        <v>152</v>
      </c>
      <c r="C56" s="66" t="s">
        <v>135</v>
      </c>
      <c r="D56" s="69">
        <v>160</v>
      </c>
      <c r="E56" s="70"/>
      <c r="F56" s="71">
        <f>E56*D56</f>
        <v>0</v>
      </c>
      <c r="J56" s="59"/>
    </row>
    <row r="57" spans="1:11" ht="30" x14ac:dyDescent="0.25">
      <c r="A57" s="36">
        <f t="shared" ref="A57:A61" si="6">+A56+0.01</f>
        <v>3.0199999999999996</v>
      </c>
      <c r="B57" s="39" t="s">
        <v>86</v>
      </c>
      <c r="C57" s="36" t="s">
        <v>15</v>
      </c>
      <c r="D57" s="41">
        <v>155</v>
      </c>
      <c r="E57" s="62"/>
      <c r="F57" s="42">
        <f t="shared" ref="F57:F61" si="7">E57*D57</f>
        <v>0</v>
      </c>
      <c r="I57" s="59"/>
      <c r="J57" s="59"/>
      <c r="K57" s="59"/>
    </row>
    <row r="58" spans="1:11" ht="30" x14ac:dyDescent="0.25">
      <c r="A58" s="36">
        <f t="shared" si="6"/>
        <v>3.0299999999999994</v>
      </c>
      <c r="B58" s="39" t="s">
        <v>87</v>
      </c>
      <c r="C58" s="36" t="s">
        <v>15</v>
      </c>
      <c r="D58" s="41">
        <v>155</v>
      </c>
      <c r="E58" s="62"/>
      <c r="F58" s="42">
        <f t="shared" si="7"/>
        <v>0</v>
      </c>
      <c r="I58" s="59"/>
      <c r="J58" s="59"/>
      <c r="K58" s="59"/>
    </row>
    <row r="59" spans="1:11" x14ac:dyDescent="0.25">
      <c r="A59" s="36">
        <f t="shared" si="6"/>
        <v>3.0399999999999991</v>
      </c>
      <c r="B59" s="39" t="s">
        <v>128</v>
      </c>
      <c r="C59" s="36" t="s">
        <v>15</v>
      </c>
      <c r="D59" s="41">
        <v>40</v>
      </c>
      <c r="E59" s="62"/>
      <c r="F59" s="42">
        <f t="shared" si="7"/>
        <v>0</v>
      </c>
      <c r="I59" s="59"/>
      <c r="J59" s="59"/>
      <c r="K59" s="59"/>
    </row>
    <row r="60" spans="1:11" ht="30" x14ac:dyDescent="0.25">
      <c r="A60" s="36">
        <f t="shared" si="6"/>
        <v>3.0499999999999989</v>
      </c>
      <c r="B60" s="39" t="s">
        <v>61</v>
      </c>
      <c r="C60" s="36" t="s">
        <v>48</v>
      </c>
      <c r="D60" s="41">
        <v>12</v>
      </c>
      <c r="E60" s="62"/>
      <c r="F60" s="42">
        <f t="shared" si="7"/>
        <v>0</v>
      </c>
      <c r="H60" s="59"/>
    </row>
    <row r="61" spans="1:11" x14ac:dyDescent="0.25">
      <c r="A61" s="36">
        <f t="shared" si="6"/>
        <v>3.0599999999999987</v>
      </c>
      <c r="B61" s="39" t="s">
        <v>131</v>
      </c>
      <c r="C61" s="36" t="s">
        <v>48</v>
      </c>
      <c r="D61" s="41">
        <v>43</v>
      </c>
      <c r="E61" s="62"/>
      <c r="F61" s="42">
        <f t="shared" si="7"/>
        <v>0</v>
      </c>
      <c r="H61" s="59"/>
    </row>
    <row r="62" spans="1:11" x14ac:dyDescent="0.25">
      <c r="B62" s="39"/>
      <c r="I62" s="59"/>
      <c r="J62" s="59"/>
    </row>
    <row r="63" spans="1:11" x14ac:dyDescent="0.25">
      <c r="A63" s="30">
        <v>4</v>
      </c>
      <c r="B63" s="40" t="s">
        <v>132</v>
      </c>
      <c r="C63" s="32"/>
      <c r="D63" s="32"/>
      <c r="E63" s="32"/>
      <c r="F63" s="32"/>
      <c r="G63" s="33">
        <f>SUM(F64:F69)</f>
        <v>0</v>
      </c>
      <c r="J63" s="59"/>
    </row>
    <row r="64" spans="1:11" ht="30" x14ac:dyDescent="0.25">
      <c r="A64" s="36">
        <f>+A63+0.01</f>
        <v>4.01</v>
      </c>
      <c r="B64" s="39" t="s">
        <v>85</v>
      </c>
      <c r="C64" s="63" t="s">
        <v>84</v>
      </c>
      <c r="D64" s="41">
        <v>173</v>
      </c>
      <c r="E64" s="62"/>
      <c r="F64" s="42">
        <f>E64*D64</f>
        <v>0</v>
      </c>
      <c r="J64" s="59"/>
    </row>
    <row r="65" spans="1:11" ht="60" x14ac:dyDescent="0.25">
      <c r="A65" s="36">
        <f t="shared" ref="A65:A69" si="8">+A64+0.01</f>
        <v>4.0199999999999996</v>
      </c>
      <c r="B65" s="39" t="s">
        <v>69</v>
      </c>
      <c r="C65" s="36" t="s">
        <v>16</v>
      </c>
      <c r="D65" s="41">
        <v>5</v>
      </c>
      <c r="E65" s="62"/>
      <c r="F65" s="42">
        <f t="shared" ref="F65:F69" si="9">E65*D65</f>
        <v>0</v>
      </c>
      <c r="J65" s="59"/>
    </row>
    <row r="66" spans="1:11" ht="45" x14ac:dyDescent="0.25">
      <c r="A66" s="36">
        <f t="shared" si="8"/>
        <v>4.0299999999999994</v>
      </c>
      <c r="B66" s="39" t="s">
        <v>134</v>
      </c>
      <c r="C66" s="36" t="s">
        <v>16</v>
      </c>
      <c r="D66" s="41">
        <v>1</v>
      </c>
      <c r="E66" s="62"/>
      <c r="F66" s="42">
        <f t="shared" si="9"/>
        <v>0</v>
      </c>
      <c r="J66" s="59"/>
    </row>
    <row r="67" spans="1:11" ht="60" x14ac:dyDescent="0.25">
      <c r="A67" s="36">
        <f t="shared" si="8"/>
        <v>4.0399999999999991</v>
      </c>
      <c r="B67" s="39" t="s">
        <v>133</v>
      </c>
      <c r="C67" s="36" t="s">
        <v>16</v>
      </c>
      <c r="D67" s="41">
        <v>2</v>
      </c>
      <c r="E67" s="62"/>
      <c r="F67" s="42">
        <f t="shared" si="9"/>
        <v>0</v>
      </c>
      <c r="J67" s="59"/>
    </row>
    <row r="68" spans="1:11" ht="30" x14ac:dyDescent="0.25">
      <c r="A68" s="36">
        <f t="shared" si="8"/>
        <v>4.0499999999999989</v>
      </c>
      <c r="B68" s="39" t="s">
        <v>49</v>
      </c>
      <c r="C68" s="36" t="s">
        <v>16</v>
      </c>
      <c r="D68" s="41">
        <v>1</v>
      </c>
      <c r="E68" s="62"/>
      <c r="F68" s="42">
        <f t="shared" si="9"/>
        <v>0</v>
      </c>
    </row>
    <row r="69" spans="1:11" ht="30" x14ac:dyDescent="0.25">
      <c r="A69" s="36">
        <f t="shared" si="8"/>
        <v>4.0599999999999987</v>
      </c>
      <c r="B69" s="39" t="s">
        <v>62</v>
      </c>
      <c r="C69" s="36" t="s">
        <v>15</v>
      </c>
      <c r="D69" s="41">
        <v>4.5</v>
      </c>
      <c r="E69" s="62"/>
      <c r="F69" s="42">
        <f t="shared" si="9"/>
        <v>0</v>
      </c>
    </row>
    <row r="70" spans="1:11" x14ac:dyDescent="0.25">
      <c r="B70" s="39"/>
    </row>
    <row r="71" spans="1:11" x14ac:dyDescent="0.25">
      <c r="A71" s="30">
        <v>5</v>
      </c>
      <c r="B71" s="40" t="s">
        <v>17</v>
      </c>
      <c r="C71" s="32"/>
      <c r="D71" s="32"/>
      <c r="E71" s="32"/>
      <c r="F71" s="32"/>
      <c r="G71" s="33">
        <f>SUM(F72:F91)</f>
        <v>0</v>
      </c>
    </row>
    <row r="72" spans="1:11" ht="30" x14ac:dyDescent="0.25">
      <c r="A72" s="64">
        <f>+A71+0.01</f>
        <v>5.01</v>
      </c>
      <c r="B72" s="39" t="s">
        <v>18</v>
      </c>
      <c r="C72" s="43" t="s">
        <v>16</v>
      </c>
      <c r="D72" s="41">
        <v>10</v>
      </c>
      <c r="E72" s="62"/>
      <c r="F72" s="42">
        <f>E72*D72</f>
        <v>0</v>
      </c>
      <c r="I72" s="59"/>
      <c r="K72" s="59"/>
    </row>
    <row r="73" spans="1:11" ht="30" x14ac:dyDescent="0.25">
      <c r="A73" s="64">
        <f t="shared" ref="A73:A76" si="10">+A72+0.01</f>
        <v>5.0199999999999996</v>
      </c>
      <c r="B73" s="39" t="s">
        <v>63</v>
      </c>
      <c r="C73" s="43" t="s">
        <v>16</v>
      </c>
      <c r="D73" s="41">
        <v>5</v>
      </c>
      <c r="E73" s="62"/>
      <c r="F73" s="42">
        <f>E73*D73</f>
        <v>0</v>
      </c>
    </row>
    <row r="74" spans="1:11" ht="30" x14ac:dyDescent="0.25">
      <c r="A74" s="64">
        <f t="shared" si="10"/>
        <v>5.0299999999999994</v>
      </c>
      <c r="B74" s="39" t="s">
        <v>155</v>
      </c>
      <c r="C74" s="43" t="s">
        <v>16</v>
      </c>
      <c r="D74" s="41">
        <v>3</v>
      </c>
      <c r="E74" s="62"/>
      <c r="F74" s="42">
        <f>E74*D74</f>
        <v>0</v>
      </c>
    </row>
    <row r="75" spans="1:11" ht="45" x14ac:dyDescent="0.25">
      <c r="A75" s="64">
        <f t="shared" si="10"/>
        <v>5.0399999999999991</v>
      </c>
      <c r="B75" s="39" t="s">
        <v>107</v>
      </c>
      <c r="C75" s="43" t="s">
        <v>16</v>
      </c>
      <c r="D75" s="41">
        <v>7</v>
      </c>
      <c r="E75" s="62"/>
      <c r="F75" s="42">
        <f>E75*D75</f>
        <v>0</v>
      </c>
    </row>
    <row r="76" spans="1:11" x14ac:dyDescent="0.25">
      <c r="A76" s="64">
        <f t="shared" si="10"/>
        <v>5.0499999999999989</v>
      </c>
      <c r="B76" s="39" t="s">
        <v>19</v>
      </c>
      <c r="C76" s="43" t="s">
        <v>16</v>
      </c>
      <c r="D76" s="41">
        <v>19</v>
      </c>
      <c r="E76" s="62"/>
      <c r="F76" s="42">
        <f t="shared" ref="F76:F91" si="11">E76*D76</f>
        <v>0</v>
      </c>
    </row>
    <row r="77" spans="1:11" x14ac:dyDescent="0.25">
      <c r="A77" s="64">
        <f t="shared" ref="A77:A91" si="12">+A76+0.01</f>
        <v>5.0599999999999987</v>
      </c>
      <c r="B77" s="44" t="s">
        <v>51</v>
      </c>
      <c r="C77" s="43" t="s">
        <v>16</v>
      </c>
      <c r="D77" s="41">
        <v>1</v>
      </c>
      <c r="E77" s="62"/>
      <c r="F77" s="42">
        <f t="shared" si="11"/>
        <v>0</v>
      </c>
    </row>
    <row r="78" spans="1:11" x14ac:dyDescent="0.25">
      <c r="A78" s="64">
        <f t="shared" si="12"/>
        <v>5.0699999999999985</v>
      </c>
      <c r="B78" s="44" t="s">
        <v>20</v>
      </c>
      <c r="C78" s="43" t="s">
        <v>16</v>
      </c>
      <c r="D78" s="41">
        <v>3</v>
      </c>
      <c r="E78" s="62"/>
      <c r="F78" s="42">
        <f t="shared" si="11"/>
        <v>0</v>
      </c>
    </row>
    <row r="79" spans="1:11" x14ac:dyDescent="0.25">
      <c r="A79" s="64">
        <f t="shared" si="12"/>
        <v>5.0799999999999983</v>
      </c>
      <c r="B79" s="44" t="s">
        <v>52</v>
      </c>
      <c r="C79" s="43" t="s">
        <v>16</v>
      </c>
      <c r="D79" s="41">
        <v>1</v>
      </c>
      <c r="E79" s="62"/>
      <c r="F79" s="42">
        <f t="shared" si="11"/>
        <v>0</v>
      </c>
    </row>
    <row r="80" spans="1:11" x14ac:dyDescent="0.25">
      <c r="A80" s="64">
        <f t="shared" si="12"/>
        <v>5.0899999999999981</v>
      </c>
      <c r="B80" s="39" t="s">
        <v>21</v>
      </c>
      <c r="C80" s="43" t="s">
        <v>16</v>
      </c>
      <c r="D80" s="41">
        <v>4</v>
      </c>
      <c r="E80" s="62"/>
      <c r="F80" s="42">
        <f t="shared" si="11"/>
        <v>0</v>
      </c>
    </row>
    <row r="81" spans="1:7" x14ac:dyDescent="0.25">
      <c r="A81" s="64">
        <f t="shared" si="12"/>
        <v>5.0999999999999979</v>
      </c>
      <c r="B81" s="39" t="s">
        <v>88</v>
      </c>
      <c r="C81" s="43" t="s">
        <v>16</v>
      </c>
      <c r="D81" s="41">
        <v>1</v>
      </c>
      <c r="E81" s="62"/>
      <c r="F81" s="42">
        <f t="shared" si="11"/>
        <v>0</v>
      </c>
    </row>
    <row r="82" spans="1:7" x14ac:dyDescent="0.25">
      <c r="A82" s="64">
        <f t="shared" si="12"/>
        <v>5.1099999999999977</v>
      </c>
      <c r="B82" s="39" t="s">
        <v>89</v>
      </c>
      <c r="C82" s="43" t="s">
        <v>16</v>
      </c>
      <c r="D82" s="41">
        <v>3</v>
      </c>
      <c r="E82" s="62"/>
      <c r="F82" s="42">
        <f t="shared" si="11"/>
        <v>0</v>
      </c>
    </row>
    <row r="83" spans="1:7" ht="60" x14ac:dyDescent="0.25">
      <c r="A83" s="64">
        <f t="shared" si="12"/>
        <v>5.1199999999999974</v>
      </c>
      <c r="B83" s="39" t="s">
        <v>22</v>
      </c>
      <c r="C83" s="43" t="s">
        <v>16</v>
      </c>
      <c r="D83" s="41">
        <v>4</v>
      </c>
      <c r="E83" s="62"/>
      <c r="F83" s="42">
        <f t="shared" si="11"/>
        <v>0</v>
      </c>
    </row>
    <row r="84" spans="1:7" ht="30" x14ac:dyDescent="0.25">
      <c r="A84" s="64">
        <f t="shared" si="12"/>
        <v>5.1299999999999972</v>
      </c>
      <c r="B84" s="39" t="s">
        <v>156</v>
      </c>
      <c r="C84" s="43" t="s">
        <v>16</v>
      </c>
      <c r="D84" s="41">
        <v>2</v>
      </c>
      <c r="E84" s="62"/>
      <c r="F84" s="42">
        <f t="shared" si="11"/>
        <v>0</v>
      </c>
    </row>
    <row r="85" spans="1:7" ht="34.5" customHeight="1" x14ac:dyDescent="0.25">
      <c r="A85" s="79">
        <f t="shared" si="12"/>
        <v>5.139999999999997</v>
      </c>
      <c r="B85" s="67" t="s">
        <v>157</v>
      </c>
      <c r="C85" s="68" t="s">
        <v>16</v>
      </c>
      <c r="D85" s="69">
        <v>1</v>
      </c>
      <c r="E85" s="70"/>
      <c r="F85" s="71">
        <f t="shared" si="11"/>
        <v>0</v>
      </c>
    </row>
    <row r="86" spans="1:7" ht="30" x14ac:dyDescent="0.25">
      <c r="A86" s="79">
        <f t="shared" si="12"/>
        <v>5.1499999999999968</v>
      </c>
      <c r="B86" s="67" t="s">
        <v>158</v>
      </c>
      <c r="C86" s="68" t="s">
        <v>16</v>
      </c>
      <c r="D86" s="69">
        <v>1</v>
      </c>
      <c r="E86" s="70"/>
      <c r="F86" s="71">
        <f t="shared" si="11"/>
        <v>0</v>
      </c>
    </row>
    <row r="87" spans="1:7" ht="45" x14ac:dyDescent="0.25">
      <c r="A87" s="78">
        <f t="shared" si="12"/>
        <v>5.1599999999999966</v>
      </c>
      <c r="B87" s="67" t="s">
        <v>137</v>
      </c>
      <c r="C87" s="68" t="s">
        <v>16</v>
      </c>
      <c r="D87" s="69">
        <v>1</v>
      </c>
      <c r="E87" s="70"/>
      <c r="F87" s="71">
        <f t="shared" si="11"/>
        <v>0</v>
      </c>
    </row>
    <row r="88" spans="1:7" ht="60" x14ac:dyDescent="0.25">
      <c r="A88" s="78">
        <f t="shared" si="12"/>
        <v>5.1699999999999964</v>
      </c>
      <c r="B88" s="67" t="s">
        <v>138</v>
      </c>
      <c r="C88" s="68" t="s">
        <v>16</v>
      </c>
      <c r="D88" s="69">
        <v>1</v>
      </c>
      <c r="E88" s="70"/>
      <c r="F88" s="71">
        <f t="shared" si="11"/>
        <v>0</v>
      </c>
    </row>
    <row r="89" spans="1:7" ht="30" x14ac:dyDescent="0.25">
      <c r="A89" s="65">
        <f t="shared" si="12"/>
        <v>5.1799999999999962</v>
      </c>
      <c r="B89" s="60" t="s">
        <v>139</v>
      </c>
      <c r="C89" s="43" t="s">
        <v>16</v>
      </c>
      <c r="D89" s="41">
        <v>2</v>
      </c>
      <c r="E89" s="62"/>
      <c r="F89" s="42">
        <f t="shared" si="11"/>
        <v>0</v>
      </c>
    </row>
    <row r="90" spans="1:7" x14ac:dyDescent="0.25">
      <c r="A90" s="65">
        <f t="shared" si="12"/>
        <v>5.1899999999999959</v>
      </c>
      <c r="B90" s="39" t="s">
        <v>83</v>
      </c>
      <c r="C90" s="43" t="s">
        <v>14</v>
      </c>
      <c r="D90" s="41">
        <v>1</v>
      </c>
      <c r="E90" s="62"/>
      <c r="F90" s="42">
        <f t="shared" si="11"/>
        <v>0</v>
      </c>
    </row>
    <row r="91" spans="1:7" x14ac:dyDescent="0.25">
      <c r="A91" s="65">
        <f t="shared" si="12"/>
        <v>5.1999999999999957</v>
      </c>
      <c r="B91" s="39" t="s">
        <v>23</v>
      </c>
      <c r="C91" s="43" t="s">
        <v>14</v>
      </c>
      <c r="D91" s="41">
        <v>1</v>
      </c>
      <c r="E91" s="62"/>
      <c r="F91" s="42">
        <f t="shared" si="11"/>
        <v>0</v>
      </c>
    </row>
    <row r="92" spans="1:7" x14ac:dyDescent="0.25">
      <c r="B92" s="39"/>
    </row>
    <row r="93" spans="1:7" x14ac:dyDescent="0.25">
      <c r="A93" s="30">
        <v>6</v>
      </c>
      <c r="B93" s="40" t="s">
        <v>55</v>
      </c>
      <c r="C93" s="32"/>
      <c r="D93" s="32"/>
      <c r="E93" s="32"/>
      <c r="F93" s="32"/>
      <c r="G93" s="33">
        <f>SUM(F94:F102)</f>
        <v>0</v>
      </c>
    </row>
    <row r="94" spans="1:7" ht="75" x14ac:dyDescent="0.25">
      <c r="A94" s="41">
        <f>+A93+0.01</f>
        <v>6.01</v>
      </c>
      <c r="B94" s="39" t="s">
        <v>141</v>
      </c>
      <c r="C94" s="43" t="s">
        <v>16</v>
      </c>
      <c r="D94" s="41">
        <v>3</v>
      </c>
      <c r="E94" s="62"/>
      <c r="F94" s="42">
        <f>+E94*D94</f>
        <v>0</v>
      </c>
    </row>
    <row r="95" spans="1:7" x14ac:dyDescent="0.25">
      <c r="A95" s="41">
        <f>A94+0.01</f>
        <v>6.02</v>
      </c>
      <c r="B95" s="39" t="s">
        <v>58</v>
      </c>
      <c r="C95" s="43" t="s">
        <v>16</v>
      </c>
      <c r="D95" s="41">
        <v>2</v>
      </c>
      <c r="E95" s="62"/>
      <c r="F95" s="42">
        <f t="shared" ref="F95:F102" si="13">+E95*D95</f>
        <v>0</v>
      </c>
    </row>
    <row r="96" spans="1:7" ht="30" x14ac:dyDescent="0.25">
      <c r="A96" s="41">
        <f t="shared" ref="A96:A102" si="14">+A95+0.01</f>
        <v>6.0299999999999994</v>
      </c>
      <c r="B96" s="39" t="s">
        <v>59</v>
      </c>
      <c r="C96" s="43" t="s">
        <v>16</v>
      </c>
      <c r="D96" s="41">
        <v>2</v>
      </c>
      <c r="E96" s="62"/>
      <c r="F96" s="42">
        <f t="shared" si="13"/>
        <v>0</v>
      </c>
    </row>
    <row r="97" spans="1:10" x14ac:dyDescent="0.25">
      <c r="A97" s="41">
        <f t="shared" si="14"/>
        <v>6.0399999999999991</v>
      </c>
      <c r="B97" s="60" t="s">
        <v>64</v>
      </c>
      <c r="C97" s="43" t="s">
        <v>48</v>
      </c>
      <c r="D97" s="41">
        <v>8.41</v>
      </c>
      <c r="E97" s="62"/>
      <c r="F97" s="42">
        <f t="shared" si="13"/>
        <v>0</v>
      </c>
    </row>
    <row r="98" spans="1:10" x14ac:dyDescent="0.25">
      <c r="A98" s="41">
        <f t="shared" si="14"/>
        <v>6.0499999999999989</v>
      </c>
      <c r="B98" s="60" t="s">
        <v>65</v>
      </c>
      <c r="C98" s="43" t="s">
        <v>48</v>
      </c>
      <c r="D98" s="41">
        <v>6.03</v>
      </c>
      <c r="E98" s="62"/>
      <c r="F98" s="42">
        <f t="shared" si="13"/>
        <v>0</v>
      </c>
    </row>
    <row r="99" spans="1:10" ht="29.25" customHeight="1" x14ac:dyDescent="0.25">
      <c r="A99" s="41">
        <f t="shared" si="14"/>
        <v>6.0599999999999987</v>
      </c>
      <c r="B99" s="60" t="s">
        <v>66</v>
      </c>
      <c r="C99" s="43" t="s">
        <v>14</v>
      </c>
      <c r="D99" s="41">
        <v>1</v>
      </c>
      <c r="E99" s="62"/>
      <c r="F99" s="42">
        <f t="shared" si="13"/>
        <v>0</v>
      </c>
    </row>
    <row r="100" spans="1:10" x14ac:dyDescent="0.25">
      <c r="A100" s="41">
        <f t="shared" si="14"/>
        <v>6.0699999999999985</v>
      </c>
      <c r="B100" s="60" t="s">
        <v>142</v>
      </c>
      <c r="C100" s="43" t="s">
        <v>16</v>
      </c>
      <c r="D100" s="41">
        <v>2</v>
      </c>
      <c r="E100" s="62"/>
      <c r="F100" s="42">
        <f t="shared" si="13"/>
        <v>0</v>
      </c>
    </row>
    <row r="101" spans="1:10" ht="45" x14ac:dyDescent="0.25">
      <c r="A101" s="41">
        <f t="shared" si="14"/>
        <v>6.0799999999999983</v>
      </c>
      <c r="B101" s="60" t="s">
        <v>143</v>
      </c>
      <c r="C101" s="43" t="s">
        <v>16</v>
      </c>
      <c r="D101" s="41">
        <v>2</v>
      </c>
      <c r="E101" s="62"/>
      <c r="F101" s="42">
        <f t="shared" si="13"/>
        <v>0</v>
      </c>
    </row>
    <row r="102" spans="1:10" x14ac:dyDescent="0.25">
      <c r="A102" s="41">
        <f t="shared" si="14"/>
        <v>6.0899999999999981</v>
      </c>
      <c r="B102" s="39" t="s">
        <v>67</v>
      </c>
      <c r="C102" s="43" t="s">
        <v>14</v>
      </c>
      <c r="D102" s="41">
        <v>1</v>
      </c>
      <c r="E102" s="62"/>
      <c r="F102" s="42">
        <f t="shared" si="13"/>
        <v>0</v>
      </c>
    </row>
    <row r="103" spans="1:10" x14ac:dyDescent="0.25">
      <c r="B103" s="39"/>
    </row>
    <row r="104" spans="1:10" x14ac:dyDescent="0.25">
      <c r="A104" s="30">
        <v>7</v>
      </c>
      <c r="B104" s="40" t="s">
        <v>56</v>
      </c>
      <c r="C104" s="32"/>
      <c r="D104" s="32"/>
      <c r="E104" s="32"/>
      <c r="F104" s="32"/>
      <c r="G104" s="33">
        <f>SUM(F105:F112)</f>
        <v>0</v>
      </c>
    </row>
    <row r="105" spans="1:10" ht="45" x14ac:dyDescent="0.25">
      <c r="A105" s="36">
        <f>+A104+0.01</f>
        <v>7.01</v>
      </c>
      <c r="B105" s="39" t="s">
        <v>108</v>
      </c>
      <c r="C105" s="36" t="s">
        <v>15</v>
      </c>
      <c r="D105" s="41">
        <v>110</v>
      </c>
      <c r="E105" s="62"/>
      <c r="F105" s="42">
        <f>E105*D105</f>
        <v>0</v>
      </c>
    </row>
    <row r="106" spans="1:10" ht="30" x14ac:dyDescent="0.25">
      <c r="A106" s="36">
        <f t="shared" ref="A106:A111" si="15">+A105+0.01</f>
        <v>7.02</v>
      </c>
      <c r="B106" s="39" t="s">
        <v>82</v>
      </c>
      <c r="C106" s="43" t="s">
        <v>48</v>
      </c>
      <c r="D106" s="41">
        <v>111.98</v>
      </c>
      <c r="E106" s="62"/>
      <c r="F106" s="42">
        <f t="shared" ref="F106:F112" si="16">E106*D106</f>
        <v>0</v>
      </c>
      <c r="J106" s="59"/>
    </row>
    <row r="107" spans="1:10" ht="45" x14ac:dyDescent="0.25">
      <c r="A107" s="36">
        <f t="shared" si="15"/>
        <v>7.0299999999999994</v>
      </c>
      <c r="B107" s="39" t="s">
        <v>109</v>
      </c>
      <c r="C107" s="36" t="s">
        <v>15</v>
      </c>
      <c r="D107" s="41">
        <v>57.68</v>
      </c>
      <c r="E107" s="62"/>
      <c r="F107" s="42">
        <f t="shared" si="16"/>
        <v>0</v>
      </c>
    </row>
    <row r="108" spans="1:10" ht="30" x14ac:dyDescent="0.25">
      <c r="A108" s="36">
        <f t="shared" si="15"/>
        <v>7.0399999999999991</v>
      </c>
      <c r="B108" s="39" t="s">
        <v>110</v>
      </c>
      <c r="C108" s="43" t="s">
        <v>48</v>
      </c>
      <c r="D108" s="41">
        <v>28.02</v>
      </c>
      <c r="E108" s="62"/>
      <c r="F108" s="42">
        <f t="shared" si="16"/>
        <v>0</v>
      </c>
    </row>
    <row r="109" spans="1:10" ht="30" x14ac:dyDescent="0.25">
      <c r="A109" s="36">
        <f t="shared" si="15"/>
        <v>7.0499999999999989</v>
      </c>
      <c r="B109" s="39" t="s">
        <v>129</v>
      </c>
      <c r="C109" s="36" t="s">
        <v>15</v>
      </c>
      <c r="D109" s="41">
        <v>5</v>
      </c>
      <c r="E109" s="62"/>
      <c r="F109" s="42">
        <f t="shared" si="16"/>
        <v>0</v>
      </c>
    </row>
    <row r="110" spans="1:10" ht="45" x14ac:dyDescent="0.25">
      <c r="A110" s="36">
        <f t="shared" si="15"/>
        <v>7.0599999999999987</v>
      </c>
      <c r="B110" s="39" t="s">
        <v>136</v>
      </c>
      <c r="C110" s="36" t="s">
        <v>15</v>
      </c>
      <c r="D110" s="41">
        <v>3</v>
      </c>
      <c r="E110" s="62"/>
      <c r="F110" s="42">
        <f t="shared" si="16"/>
        <v>0</v>
      </c>
      <c r="J110" s="59"/>
    </row>
    <row r="111" spans="1:10" ht="45" x14ac:dyDescent="0.25">
      <c r="A111" s="36">
        <f t="shared" si="15"/>
        <v>7.0699999999999985</v>
      </c>
      <c r="B111" s="39" t="s">
        <v>136</v>
      </c>
      <c r="C111" s="36" t="s">
        <v>15</v>
      </c>
      <c r="D111" s="41">
        <v>1.1499999999999999</v>
      </c>
      <c r="E111" s="62"/>
      <c r="F111" s="42">
        <f t="shared" si="16"/>
        <v>0</v>
      </c>
      <c r="H111" s="59"/>
    </row>
    <row r="112" spans="1:10" ht="105" x14ac:dyDescent="0.25">
      <c r="A112" s="36">
        <f>+A111+0.01</f>
        <v>7.0799999999999983</v>
      </c>
      <c r="B112" s="60" t="s">
        <v>153</v>
      </c>
      <c r="C112" s="63" t="s">
        <v>71</v>
      </c>
      <c r="D112" s="41">
        <v>22</v>
      </c>
      <c r="E112" s="62"/>
      <c r="F112" s="42">
        <f t="shared" si="16"/>
        <v>0</v>
      </c>
    </row>
    <row r="113" spans="1:7" x14ac:dyDescent="0.25">
      <c r="B113" s="39"/>
    </row>
    <row r="114" spans="1:7" x14ac:dyDescent="0.25">
      <c r="A114" s="30">
        <v>8</v>
      </c>
      <c r="B114" s="40" t="s">
        <v>57</v>
      </c>
      <c r="C114" s="32"/>
      <c r="D114" s="32"/>
      <c r="E114" s="32"/>
      <c r="F114" s="32"/>
      <c r="G114" s="33">
        <f>SUM(F115:F125)</f>
        <v>0</v>
      </c>
    </row>
    <row r="115" spans="1:7" ht="30" x14ac:dyDescent="0.25">
      <c r="A115" s="43">
        <f>+A114+0.01</f>
        <v>8.01</v>
      </c>
      <c r="B115" s="39" t="s">
        <v>111</v>
      </c>
      <c r="C115" s="43" t="s">
        <v>16</v>
      </c>
      <c r="D115" s="41">
        <v>4</v>
      </c>
      <c r="E115" s="62"/>
      <c r="F115" s="42">
        <f>+E115*D115</f>
        <v>0</v>
      </c>
    </row>
    <row r="116" spans="1:7" x14ac:dyDescent="0.25">
      <c r="A116" s="43">
        <f t="shared" ref="A116:A125" si="17">+A115+0.01</f>
        <v>8.02</v>
      </c>
      <c r="B116" s="39" t="s">
        <v>112</v>
      </c>
      <c r="C116" s="43" t="s">
        <v>16</v>
      </c>
      <c r="D116" s="41">
        <v>24</v>
      </c>
      <c r="E116" s="62"/>
      <c r="F116" s="42">
        <f t="shared" ref="F116:F125" si="18">+E116*D116</f>
        <v>0</v>
      </c>
    </row>
    <row r="117" spans="1:7" x14ac:dyDescent="0.25">
      <c r="A117" s="43">
        <f t="shared" si="17"/>
        <v>8.0299999999999994</v>
      </c>
      <c r="B117" s="39" t="s">
        <v>90</v>
      </c>
      <c r="C117" s="43" t="s">
        <v>16</v>
      </c>
      <c r="D117" s="41">
        <v>2</v>
      </c>
      <c r="E117" s="62"/>
      <c r="F117" s="42">
        <f t="shared" si="18"/>
        <v>0</v>
      </c>
    </row>
    <row r="118" spans="1:7" x14ac:dyDescent="0.25">
      <c r="A118" s="43">
        <f t="shared" si="17"/>
        <v>8.0399999999999991</v>
      </c>
      <c r="B118" s="39" t="s">
        <v>91</v>
      </c>
      <c r="C118" s="43" t="s">
        <v>16</v>
      </c>
      <c r="D118" s="41">
        <v>1</v>
      </c>
      <c r="E118" s="62"/>
      <c r="F118" s="42">
        <f t="shared" si="18"/>
        <v>0</v>
      </c>
    </row>
    <row r="119" spans="1:7" x14ac:dyDescent="0.25">
      <c r="A119" s="43">
        <f t="shared" si="17"/>
        <v>8.0499999999999989</v>
      </c>
      <c r="B119" s="39" t="s">
        <v>92</v>
      </c>
      <c r="C119" s="43" t="s">
        <v>16</v>
      </c>
      <c r="D119" s="41">
        <v>2</v>
      </c>
      <c r="E119" s="62"/>
      <c r="F119" s="42">
        <f t="shared" si="18"/>
        <v>0</v>
      </c>
    </row>
    <row r="120" spans="1:7" x14ac:dyDescent="0.25">
      <c r="A120" s="43">
        <f t="shared" si="17"/>
        <v>8.0599999999999987</v>
      </c>
      <c r="B120" s="39" t="s">
        <v>72</v>
      </c>
      <c r="C120" s="43" t="s">
        <v>16</v>
      </c>
      <c r="D120" s="41">
        <v>1</v>
      </c>
      <c r="E120" s="62"/>
      <c r="F120" s="42">
        <f t="shared" si="18"/>
        <v>0</v>
      </c>
    </row>
    <row r="121" spans="1:7" x14ac:dyDescent="0.25">
      <c r="A121" s="43">
        <f t="shared" si="17"/>
        <v>8.0699999999999985</v>
      </c>
      <c r="B121" s="39" t="s">
        <v>70</v>
      </c>
      <c r="C121" s="43" t="s">
        <v>16</v>
      </c>
      <c r="D121" s="41">
        <v>2</v>
      </c>
      <c r="E121" s="62"/>
      <c r="F121" s="42">
        <f t="shared" si="18"/>
        <v>0</v>
      </c>
    </row>
    <row r="122" spans="1:7" ht="30" x14ac:dyDescent="0.25">
      <c r="A122" s="43">
        <f t="shared" si="17"/>
        <v>8.0799999999999983</v>
      </c>
      <c r="B122" s="39" t="s">
        <v>113</v>
      </c>
      <c r="C122" s="43" t="s">
        <v>16</v>
      </c>
      <c r="D122" s="41">
        <v>2</v>
      </c>
      <c r="E122" s="62"/>
      <c r="F122" s="42">
        <f t="shared" si="18"/>
        <v>0</v>
      </c>
    </row>
    <row r="123" spans="1:7" ht="45" x14ac:dyDescent="0.25">
      <c r="A123" s="43">
        <f t="shared" si="17"/>
        <v>8.0899999999999981</v>
      </c>
      <c r="B123" s="60" t="s">
        <v>145</v>
      </c>
      <c r="C123" s="43" t="s">
        <v>16</v>
      </c>
      <c r="D123" s="41">
        <v>2</v>
      </c>
      <c r="E123" s="62"/>
      <c r="F123" s="42">
        <f t="shared" si="18"/>
        <v>0</v>
      </c>
    </row>
    <row r="124" spans="1:7" ht="45" x14ac:dyDescent="0.25">
      <c r="A124" s="41">
        <f t="shared" si="17"/>
        <v>8.0999999999999979</v>
      </c>
      <c r="B124" s="60" t="s">
        <v>99</v>
      </c>
      <c r="C124" s="43" t="s">
        <v>93</v>
      </c>
      <c r="D124" s="41">
        <v>1</v>
      </c>
      <c r="E124" s="62"/>
      <c r="F124" s="42">
        <f t="shared" si="18"/>
        <v>0</v>
      </c>
    </row>
    <row r="125" spans="1:7" ht="45" x14ac:dyDescent="0.25">
      <c r="A125" s="41">
        <f t="shared" si="17"/>
        <v>8.1099999999999977</v>
      </c>
      <c r="B125" s="60" t="s">
        <v>114</v>
      </c>
      <c r="C125" s="43" t="s">
        <v>93</v>
      </c>
      <c r="D125" s="41">
        <v>1</v>
      </c>
      <c r="E125" s="62"/>
      <c r="F125" s="42">
        <f t="shared" si="18"/>
        <v>0</v>
      </c>
    </row>
    <row r="126" spans="1:7" x14ac:dyDescent="0.25">
      <c r="B126" s="39"/>
    </row>
    <row r="127" spans="1:7" x14ac:dyDescent="0.25">
      <c r="A127" s="30">
        <v>9</v>
      </c>
      <c r="B127" s="40" t="s">
        <v>94</v>
      </c>
      <c r="C127" s="32"/>
      <c r="D127" s="32"/>
      <c r="E127" s="32"/>
      <c r="F127" s="32"/>
      <c r="G127" s="33">
        <f>SUM(F128:F130)</f>
        <v>0</v>
      </c>
    </row>
    <row r="128" spans="1:7" ht="30" x14ac:dyDescent="0.25">
      <c r="A128" s="36">
        <f t="shared" ref="A128:A130" si="19">+A127+0.01</f>
        <v>9.01</v>
      </c>
      <c r="B128" s="60" t="s">
        <v>100</v>
      </c>
      <c r="C128" s="36" t="s">
        <v>15</v>
      </c>
      <c r="D128" s="41">
        <v>210</v>
      </c>
      <c r="E128" s="62"/>
      <c r="F128" s="42">
        <f t="shared" ref="F128:F130" si="20">+E128*D128</f>
        <v>0</v>
      </c>
    </row>
    <row r="129" spans="1:7" x14ac:dyDescent="0.25">
      <c r="A129" s="36">
        <f t="shared" si="19"/>
        <v>9.02</v>
      </c>
      <c r="B129" s="39" t="s">
        <v>123</v>
      </c>
      <c r="C129" s="36" t="s">
        <v>15</v>
      </c>
      <c r="D129" s="41">
        <v>210</v>
      </c>
      <c r="E129" s="62"/>
      <c r="F129" s="42">
        <f t="shared" si="20"/>
        <v>0</v>
      </c>
    </row>
    <row r="130" spans="1:7" x14ac:dyDescent="0.25">
      <c r="A130" s="36">
        <f t="shared" si="19"/>
        <v>9.0299999999999994</v>
      </c>
      <c r="B130" s="39" t="s">
        <v>130</v>
      </c>
      <c r="C130" s="36" t="s">
        <v>15</v>
      </c>
      <c r="D130" s="41">
        <v>50</v>
      </c>
      <c r="E130" s="62"/>
      <c r="F130" s="42">
        <f t="shared" si="20"/>
        <v>0</v>
      </c>
    </row>
    <row r="131" spans="1:7" x14ac:dyDescent="0.25">
      <c r="B131" s="39"/>
    </row>
    <row r="132" spans="1:7" x14ac:dyDescent="0.25">
      <c r="A132" s="30">
        <v>10</v>
      </c>
      <c r="B132" s="40" t="s">
        <v>95</v>
      </c>
      <c r="C132" s="32"/>
      <c r="D132" s="32"/>
      <c r="E132" s="32"/>
      <c r="F132" s="32"/>
      <c r="G132" s="33">
        <f>SUM(F133:F137)</f>
        <v>0</v>
      </c>
    </row>
    <row r="133" spans="1:7" ht="75" x14ac:dyDescent="0.25">
      <c r="A133" s="43">
        <f>+A132+0.01</f>
        <v>10.01</v>
      </c>
      <c r="B133" s="39" t="s">
        <v>115</v>
      </c>
      <c r="C133" s="36" t="s">
        <v>16</v>
      </c>
      <c r="D133" s="41">
        <v>1</v>
      </c>
      <c r="E133" s="62"/>
      <c r="F133" s="42">
        <f t="shared" ref="F133:F136" si="21">+E133*D133</f>
        <v>0</v>
      </c>
    </row>
    <row r="134" spans="1:7" ht="60" x14ac:dyDescent="0.25">
      <c r="A134" s="36">
        <f>+A133+0.01</f>
        <v>10.02</v>
      </c>
      <c r="B134" s="39" t="s">
        <v>116</v>
      </c>
      <c r="C134" s="36" t="s">
        <v>16</v>
      </c>
      <c r="D134" s="41">
        <v>1</v>
      </c>
      <c r="E134" s="62"/>
      <c r="F134" s="42">
        <f t="shared" si="21"/>
        <v>0</v>
      </c>
    </row>
    <row r="135" spans="1:7" ht="60" x14ac:dyDescent="0.25">
      <c r="A135" s="36">
        <f t="shared" ref="A135:A136" si="22">+A134+0.01</f>
        <v>10.029999999999999</v>
      </c>
      <c r="B135" s="39" t="s">
        <v>117</v>
      </c>
      <c r="C135" s="36" t="s">
        <v>16</v>
      </c>
      <c r="D135" s="41">
        <v>1</v>
      </c>
      <c r="E135" s="62"/>
      <c r="F135" s="42">
        <f t="shared" si="21"/>
        <v>0</v>
      </c>
    </row>
    <row r="136" spans="1:7" ht="60" x14ac:dyDescent="0.25">
      <c r="A136" s="36">
        <f t="shared" si="22"/>
        <v>10.039999999999999</v>
      </c>
      <c r="B136" s="39" t="s">
        <v>118</v>
      </c>
      <c r="C136" s="36" t="s">
        <v>16</v>
      </c>
      <c r="D136" s="41">
        <v>1</v>
      </c>
      <c r="E136" s="62"/>
      <c r="F136" s="42">
        <f t="shared" si="21"/>
        <v>0</v>
      </c>
    </row>
    <row r="137" spans="1:7" x14ac:dyDescent="0.25">
      <c r="A137" s="36">
        <f t="shared" ref="A137" si="23">+A136+0.01</f>
        <v>10.049999999999999</v>
      </c>
      <c r="B137" s="39" t="s">
        <v>96</v>
      </c>
      <c r="C137" s="36" t="s">
        <v>93</v>
      </c>
      <c r="D137" s="41">
        <v>1</v>
      </c>
      <c r="E137" s="62"/>
      <c r="F137" s="42">
        <f t="shared" ref="F137" si="24">+E137*D137</f>
        <v>0</v>
      </c>
    </row>
    <row r="138" spans="1:7" x14ac:dyDescent="0.25">
      <c r="B138" s="39"/>
    </row>
    <row r="139" spans="1:7" x14ac:dyDescent="0.25">
      <c r="A139" s="30">
        <v>11</v>
      </c>
      <c r="B139" s="40" t="s">
        <v>97</v>
      </c>
      <c r="C139" s="32"/>
      <c r="D139" s="32"/>
      <c r="E139" s="32"/>
      <c r="F139" s="32"/>
      <c r="G139" s="33">
        <f>SUM(F140)</f>
        <v>0</v>
      </c>
    </row>
    <row r="140" spans="1:7" ht="75" x14ac:dyDescent="0.25">
      <c r="A140" s="36">
        <f>+A139+0.01</f>
        <v>11.01</v>
      </c>
      <c r="B140" s="39" t="s">
        <v>144</v>
      </c>
      <c r="C140" s="36" t="s">
        <v>15</v>
      </c>
      <c r="D140" s="41">
        <v>190</v>
      </c>
      <c r="E140" s="62"/>
      <c r="F140" s="42">
        <f t="shared" ref="F140" si="25">+E140*D140</f>
        <v>0</v>
      </c>
    </row>
    <row r="141" spans="1:7" x14ac:dyDescent="0.25">
      <c r="B141" s="39"/>
    </row>
    <row r="142" spans="1:7" x14ac:dyDescent="0.25">
      <c r="A142" s="30">
        <v>12</v>
      </c>
      <c r="B142" s="40" t="s">
        <v>98</v>
      </c>
      <c r="C142" s="32"/>
      <c r="D142" s="32"/>
      <c r="E142" s="32"/>
      <c r="F142" s="32"/>
      <c r="G142" s="33">
        <f>SUM(F143)</f>
        <v>0</v>
      </c>
    </row>
    <row r="143" spans="1:7" ht="45" x14ac:dyDescent="0.25">
      <c r="A143" s="41">
        <f>+A142+0.01</f>
        <v>12.01</v>
      </c>
      <c r="B143" s="39" t="s">
        <v>119</v>
      </c>
      <c r="C143" s="43" t="s">
        <v>16</v>
      </c>
      <c r="D143" s="41">
        <v>6</v>
      </c>
      <c r="E143" s="62"/>
      <c r="F143" s="42">
        <f t="shared" ref="F143" si="26">+E143*D143</f>
        <v>0</v>
      </c>
    </row>
    <row r="144" spans="1:7" x14ac:dyDescent="0.25">
      <c r="B144" s="39"/>
    </row>
    <row r="145" spans="1:7" x14ac:dyDescent="0.25">
      <c r="A145" s="30">
        <v>13</v>
      </c>
      <c r="B145" s="40" t="s">
        <v>24</v>
      </c>
      <c r="C145" s="32"/>
      <c r="D145" s="32"/>
      <c r="E145" s="32"/>
      <c r="F145" s="32"/>
      <c r="G145" s="33">
        <f>SUM(F146:F156)</f>
        <v>0</v>
      </c>
    </row>
    <row r="146" spans="1:7" ht="30" x14ac:dyDescent="0.25">
      <c r="A146" s="36">
        <f>+A145+0.01</f>
        <v>13.01</v>
      </c>
      <c r="B146" s="39" t="s">
        <v>68</v>
      </c>
      <c r="C146" s="43" t="s">
        <v>48</v>
      </c>
      <c r="D146" s="41">
        <v>10.14</v>
      </c>
      <c r="E146" s="62"/>
      <c r="F146" s="42">
        <f t="shared" ref="F146:F156" si="27">+E146*D146</f>
        <v>0</v>
      </c>
    </row>
    <row r="147" spans="1:7" x14ac:dyDescent="0.25">
      <c r="A147" s="66">
        <f t="shared" ref="A147:A156" si="28">+A146+0.01</f>
        <v>13.02</v>
      </c>
      <c r="B147" s="67" t="s">
        <v>146</v>
      </c>
      <c r="C147" s="68" t="s">
        <v>16</v>
      </c>
      <c r="D147" s="69">
        <v>5</v>
      </c>
      <c r="E147" s="70"/>
      <c r="F147" s="71">
        <f t="shared" si="27"/>
        <v>0</v>
      </c>
    </row>
    <row r="148" spans="1:7" x14ac:dyDescent="0.25">
      <c r="A148" s="36">
        <f t="shared" si="28"/>
        <v>13.03</v>
      </c>
      <c r="B148" s="39" t="s">
        <v>120</v>
      </c>
      <c r="C148" s="43" t="s">
        <v>16</v>
      </c>
      <c r="D148" s="41">
        <v>3</v>
      </c>
      <c r="E148" s="62"/>
      <c r="F148" s="42">
        <f t="shared" si="27"/>
        <v>0</v>
      </c>
    </row>
    <row r="149" spans="1:7" x14ac:dyDescent="0.25">
      <c r="A149" s="36">
        <f t="shared" si="28"/>
        <v>13.04</v>
      </c>
      <c r="B149" s="39" t="s">
        <v>121</v>
      </c>
      <c r="C149" s="43" t="s">
        <v>14</v>
      </c>
      <c r="D149" s="41">
        <v>1</v>
      </c>
      <c r="E149" s="62"/>
      <c r="F149" s="42">
        <f t="shared" si="27"/>
        <v>0</v>
      </c>
    </row>
    <row r="150" spans="1:7" ht="30" x14ac:dyDescent="0.25">
      <c r="A150" s="36">
        <f t="shared" si="28"/>
        <v>13.049999999999999</v>
      </c>
      <c r="B150" s="39" t="s">
        <v>105</v>
      </c>
      <c r="C150" s="43" t="s">
        <v>16</v>
      </c>
      <c r="D150" s="41">
        <v>1</v>
      </c>
      <c r="E150" s="62"/>
      <c r="F150" s="42">
        <f t="shared" si="27"/>
        <v>0</v>
      </c>
    </row>
    <row r="151" spans="1:7" ht="30" x14ac:dyDescent="0.25">
      <c r="A151" s="36">
        <f t="shared" si="28"/>
        <v>13.059999999999999</v>
      </c>
      <c r="B151" s="39" t="s">
        <v>147</v>
      </c>
      <c r="C151" s="63" t="s">
        <v>84</v>
      </c>
      <c r="D151" s="41">
        <v>173</v>
      </c>
      <c r="E151" s="62"/>
      <c r="F151" s="42">
        <f t="shared" si="27"/>
        <v>0</v>
      </c>
    </row>
    <row r="152" spans="1:7" ht="45" x14ac:dyDescent="0.25">
      <c r="A152" s="36">
        <f t="shared" si="28"/>
        <v>13.069999999999999</v>
      </c>
      <c r="B152" s="39" t="s">
        <v>140</v>
      </c>
      <c r="C152" s="43" t="s">
        <v>14</v>
      </c>
      <c r="D152" s="41">
        <v>1</v>
      </c>
      <c r="E152" s="62"/>
      <c r="F152" s="42">
        <f t="shared" si="27"/>
        <v>0</v>
      </c>
    </row>
    <row r="153" spans="1:7" ht="75" customHeight="1" x14ac:dyDescent="0.25">
      <c r="A153" s="36">
        <f t="shared" si="28"/>
        <v>13.079999999999998</v>
      </c>
      <c r="B153" s="39" t="s">
        <v>124</v>
      </c>
      <c r="C153" s="63" t="s">
        <v>16</v>
      </c>
      <c r="D153" s="41">
        <v>1</v>
      </c>
      <c r="E153" s="62"/>
      <c r="F153" s="42">
        <f t="shared" si="27"/>
        <v>0</v>
      </c>
    </row>
    <row r="154" spans="1:7" ht="75" customHeight="1" x14ac:dyDescent="0.25">
      <c r="A154" s="66">
        <f t="shared" si="28"/>
        <v>13.089999999999998</v>
      </c>
      <c r="B154" s="67" t="s">
        <v>154</v>
      </c>
      <c r="C154" s="68" t="s">
        <v>14</v>
      </c>
      <c r="D154" s="69">
        <v>1</v>
      </c>
      <c r="E154" s="70"/>
      <c r="F154" s="71">
        <f t="shared" ref="F154" si="29">+E154*D154</f>
        <v>0</v>
      </c>
    </row>
    <row r="155" spans="1:7" x14ac:dyDescent="0.25">
      <c r="A155" s="36">
        <f t="shared" si="28"/>
        <v>13.099999999999998</v>
      </c>
      <c r="B155" s="39" t="s">
        <v>25</v>
      </c>
      <c r="C155" s="43" t="s">
        <v>14</v>
      </c>
      <c r="D155" s="41">
        <v>1</v>
      </c>
      <c r="E155" s="62"/>
      <c r="F155" s="42">
        <f t="shared" si="27"/>
        <v>0</v>
      </c>
    </row>
    <row r="156" spans="1:7" x14ac:dyDescent="0.25">
      <c r="A156" s="36">
        <f t="shared" si="28"/>
        <v>13.109999999999998</v>
      </c>
      <c r="B156" s="44" t="s">
        <v>26</v>
      </c>
      <c r="C156" s="43" t="s">
        <v>14</v>
      </c>
      <c r="D156" s="41">
        <v>1</v>
      </c>
      <c r="E156" s="62"/>
      <c r="F156" s="42">
        <f t="shared" si="27"/>
        <v>0</v>
      </c>
    </row>
    <row r="157" spans="1:7" x14ac:dyDescent="0.25">
      <c r="B157" s="39"/>
    </row>
    <row r="158" spans="1:7" x14ac:dyDescent="0.25">
      <c r="A158" s="45"/>
      <c r="B158" s="46" t="s">
        <v>27</v>
      </c>
      <c r="C158" s="47"/>
      <c r="D158" s="47"/>
      <c r="E158" s="47"/>
      <c r="F158" s="89">
        <f>+G145+G142+G139+G132+G127+G114+G104+G93+G71+G63+G55+G35+G24</f>
        <v>0</v>
      </c>
      <c r="G158" s="89"/>
    </row>
    <row r="159" spans="1:7" x14ac:dyDescent="0.25">
      <c r="A159" s="45"/>
      <c r="B159" s="46" t="s">
        <v>28</v>
      </c>
      <c r="C159" s="47"/>
      <c r="D159" s="47"/>
      <c r="E159" s="47"/>
      <c r="F159" s="89">
        <f>+F158*0.1</f>
        <v>0</v>
      </c>
      <c r="G159" s="89"/>
    </row>
    <row r="160" spans="1:7" x14ac:dyDescent="0.25">
      <c r="A160" s="45"/>
      <c r="B160" s="46" t="s">
        <v>29</v>
      </c>
      <c r="C160" s="47"/>
      <c r="D160" s="47"/>
      <c r="E160" s="47"/>
      <c r="F160" s="89">
        <f>+F159+F158</f>
        <v>0</v>
      </c>
      <c r="G160" s="89"/>
    </row>
    <row r="161" spans="1:7" x14ac:dyDescent="0.25">
      <c r="A161" s="4"/>
      <c r="B161" s="4"/>
      <c r="C161" s="4"/>
      <c r="D161" s="4"/>
      <c r="E161" s="4"/>
      <c r="F161" s="4"/>
      <c r="G161" s="4"/>
    </row>
    <row r="162" spans="1:7" x14ac:dyDescent="0.25">
      <c r="A162" s="30">
        <v>10</v>
      </c>
      <c r="B162" s="48" t="s">
        <v>30</v>
      </c>
      <c r="C162" s="32"/>
      <c r="D162" s="32"/>
      <c r="E162" s="32"/>
      <c r="F162" s="32"/>
      <c r="G162" s="33">
        <f>SUM(F163:F169)</f>
        <v>0</v>
      </c>
    </row>
    <row r="163" spans="1:7" x14ac:dyDescent="0.25">
      <c r="A163" s="34">
        <f>+A162+0.01</f>
        <v>10.01</v>
      </c>
      <c r="B163" s="49" t="s">
        <v>31</v>
      </c>
      <c r="C163" s="4"/>
      <c r="D163" s="4"/>
      <c r="E163" s="50">
        <v>0.1</v>
      </c>
      <c r="F163" s="51">
        <f t="shared" ref="F163:F168" si="30">$F$160*E163</f>
        <v>0</v>
      </c>
      <c r="G163" s="4"/>
    </row>
    <row r="164" spans="1:7" x14ac:dyDescent="0.25">
      <c r="A164" s="34">
        <f t="shared" ref="A164:A169" si="31">+A163+0.01</f>
        <v>10.02</v>
      </c>
      <c r="B164" s="49" t="s">
        <v>32</v>
      </c>
      <c r="C164" s="4"/>
      <c r="D164" s="4"/>
      <c r="E164" s="52"/>
      <c r="F164" s="51">
        <f t="shared" si="30"/>
        <v>0</v>
      </c>
      <c r="G164" s="4"/>
    </row>
    <row r="165" spans="1:7" x14ac:dyDescent="0.25">
      <c r="A165" s="34">
        <f t="shared" si="31"/>
        <v>10.029999999999999</v>
      </c>
      <c r="B165" s="49" t="s">
        <v>33</v>
      </c>
      <c r="C165" s="4"/>
      <c r="D165" s="4"/>
      <c r="E165" s="52"/>
      <c r="F165" s="51">
        <f t="shared" si="30"/>
        <v>0</v>
      </c>
      <c r="G165" s="4"/>
    </row>
    <row r="166" spans="1:7" x14ac:dyDescent="0.25">
      <c r="A166" s="34">
        <f t="shared" si="31"/>
        <v>10.039999999999999</v>
      </c>
      <c r="B166" s="49" t="s">
        <v>34</v>
      </c>
      <c r="C166" s="4"/>
      <c r="D166" s="4"/>
      <c r="E166" s="52"/>
      <c r="F166" s="51">
        <f t="shared" si="30"/>
        <v>0</v>
      </c>
      <c r="G166" s="4"/>
    </row>
    <row r="167" spans="1:7" x14ac:dyDescent="0.25">
      <c r="A167" s="34">
        <f t="shared" si="31"/>
        <v>10.049999999999999</v>
      </c>
      <c r="B167" s="53" t="s">
        <v>35</v>
      </c>
      <c r="C167" s="4"/>
      <c r="D167" s="4"/>
      <c r="E167" s="54">
        <v>0.01</v>
      </c>
      <c r="F167" s="51">
        <f t="shared" si="30"/>
        <v>0</v>
      </c>
      <c r="G167" s="4"/>
    </row>
    <row r="168" spans="1:7" x14ac:dyDescent="0.25">
      <c r="A168" s="34">
        <f t="shared" si="31"/>
        <v>10.059999999999999</v>
      </c>
      <c r="B168" s="49" t="s">
        <v>36</v>
      </c>
      <c r="C168" s="4"/>
      <c r="D168" s="4"/>
      <c r="E168" s="55">
        <v>1E-3</v>
      </c>
      <c r="F168" s="51">
        <f t="shared" si="30"/>
        <v>0</v>
      </c>
      <c r="G168" s="4"/>
    </row>
    <row r="169" spans="1:7" x14ac:dyDescent="0.25">
      <c r="A169" s="34">
        <f t="shared" si="31"/>
        <v>10.069999999999999</v>
      </c>
      <c r="B169" s="49" t="s">
        <v>37</v>
      </c>
      <c r="C169" s="4"/>
      <c r="D169" s="4"/>
      <c r="E169" s="50">
        <v>0.18</v>
      </c>
      <c r="F169" s="51">
        <f>E169*F163</f>
        <v>0</v>
      </c>
      <c r="G169" s="4"/>
    </row>
    <row r="170" spans="1:7" ht="15.75" x14ac:dyDescent="0.25">
      <c r="A170" s="28"/>
      <c r="B170" s="56" t="s">
        <v>38</v>
      </c>
      <c r="C170" s="57"/>
      <c r="D170" s="57"/>
      <c r="E170" s="57"/>
      <c r="F170" s="80">
        <f>F160+G162</f>
        <v>0</v>
      </c>
      <c r="G170" s="80"/>
    </row>
    <row r="171" spans="1:7" x14ac:dyDescent="0.25">
      <c r="A171" s="4"/>
      <c r="B171" s="4"/>
      <c r="C171" s="4"/>
      <c r="D171" s="4"/>
      <c r="E171" s="4"/>
      <c r="F171" s="4"/>
      <c r="G171" s="4"/>
    </row>
    <row r="172" spans="1:7" ht="15" customHeight="1" x14ac:dyDescent="0.25">
      <c r="A172" s="98" t="s">
        <v>39</v>
      </c>
      <c r="B172" s="98"/>
      <c r="C172" s="2"/>
      <c r="D172" s="101" t="s">
        <v>40</v>
      </c>
      <c r="E172" s="101"/>
      <c r="F172" s="101"/>
      <c r="G172" s="101"/>
    </row>
    <row r="173" spans="1:7" x14ac:dyDescent="0.25">
      <c r="A173" s="98"/>
      <c r="B173" s="98"/>
      <c r="C173" s="4"/>
      <c r="D173" s="101"/>
      <c r="E173" s="101"/>
      <c r="F173" s="101"/>
    </row>
    <row r="174" spans="1:7" ht="15.75" thickBot="1" x14ac:dyDescent="0.3">
      <c r="A174" s="102"/>
      <c r="B174" s="102"/>
      <c r="C174" s="4"/>
      <c r="D174" s="103"/>
      <c r="E174" s="103"/>
      <c r="F174" s="103"/>
      <c r="G174" s="103"/>
    </row>
    <row r="175" spans="1:7" ht="15" customHeight="1" x14ac:dyDescent="0.25">
      <c r="A175" s="98" t="s">
        <v>41</v>
      </c>
      <c r="B175" s="99"/>
      <c r="C175" s="4"/>
      <c r="D175" s="100" t="s">
        <v>42</v>
      </c>
      <c r="E175" s="100"/>
      <c r="F175" s="100"/>
      <c r="G175" s="100"/>
    </row>
    <row r="176" spans="1:7" ht="15.75" thickBot="1" x14ac:dyDescent="0.3"/>
    <row r="177" spans="1:7" ht="15" customHeight="1" x14ac:dyDescent="0.25">
      <c r="A177" s="92" t="s">
        <v>43</v>
      </c>
      <c r="B177" s="93"/>
      <c r="C177" s="93"/>
      <c r="D177" s="93"/>
      <c r="E177" s="93"/>
      <c r="F177" s="93"/>
      <c r="G177" s="94"/>
    </row>
    <row r="178" spans="1:7" ht="24" customHeight="1" thickBot="1" x14ac:dyDescent="0.3">
      <c r="A178" s="95"/>
      <c r="B178" s="96"/>
      <c r="C178" s="96"/>
      <c r="D178" s="96"/>
      <c r="E178" s="96"/>
      <c r="F178" s="96"/>
      <c r="G178" s="97"/>
    </row>
  </sheetData>
  <mergeCells count="22">
    <mergeCell ref="A177:G178"/>
    <mergeCell ref="A175:B175"/>
    <mergeCell ref="D175:G175"/>
    <mergeCell ref="A172:B172"/>
    <mergeCell ref="D172:G172"/>
    <mergeCell ref="A173:B173"/>
    <mergeCell ref="D173:F173"/>
    <mergeCell ref="A174:B174"/>
    <mergeCell ref="D174:G174"/>
    <mergeCell ref="F170:G170"/>
    <mergeCell ref="A8:F8"/>
    <mergeCell ref="A9:F9"/>
    <mergeCell ref="A10:F10"/>
    <mergeCell ref="A11:F11"/>
    <mergeCell ref="A12:F12"/>
    <mergeCell ref="A13:B13"/>
    <mergeCell ref="E17:F17"/>
    <mergeCell ref="A21:G21"/>
    <mergeCell ref="F158:G158"/>
    <mergeCell ref="F159:G159"/>
    <mergeCell ref="F160:G160"/>
    <mergeCell ref="E19:F19"/>
  </mergeCells>
  <pageMargins left="0.7" right="0.7" top="0.75" bottom="0.75" header="0.3" footer="0.3"/>
  <pageSetup paperSize="9" scale="72" orientation="portrait" r:id="rId1"/>
  <rowBreaks count="1" manualBreakCount="1">
    <brk id="132" max="6"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CC6EB276FFA9544B062157CF5E27EB4" ma:contentTypeVersion="8" ma:contentTypeDescription="Create a new document." ma:contentTypeScope="" ma:versionID="a6817e59afded89fbb9c1c4f6bf95fb1">
  <xsd:schema xmlns:xsd="http://www.w3.org/2001/XMLSchema" xmlns:xs="http://www.w3.org/2001/XMLSchema" xmlns:p="http://schemas.microsoft.com/office/2006/metadata/properties" xmlns:ns2="18b54dc9-395d-44a8-a6e1-f500d27c8a6b" xmlns:ns3="a997fcdc-8756-446c-9beb-730b6e844683" targetNamespace="http://schemas.microsoft.com/office/2006/metadata/properties" ma:root="true" ma:fieldsID="cf7214ec49ba31db0df1da35218986fa" ns2:_="" ns3:_="">
    <xsd:import namespace="18b54dc9-395d-44a8-a6e1-f500d27c8a6b"/>
    <xsd:import namespace="a997fcdc-8756-446c-9beb-730b6e84468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b54dc9-395d-44a8-a6e1-f500d27c8a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997fcdc-8756-446c-9beb-730b6e844683"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EBA2601-63D5-4411-9A89-610D62415A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b54dc9-395d-44a8-a6e1-f500d27c8a6b"/>
    <ds:schemaRef ds:uri="a997fcdc-8756-446c-9beb-730b6e8446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3A9F90-27A0-4332-A466-461794F41652}">
  <ds:schemaRefs>
    <ds:schemaRef ds:uri="http://schemas.microsoft.com/sharepoint/v3/contenttype/forms"/>
  </ds:schemaRefs>
</ds:datastoreItem>
</file>

<file path=customXml/itemProps3.xml><?xml version="1.0" encoding="utf-8"?>
<ds:datastoreItem xmlns:ds="http://schemas.openxmlformats.org/officeDocument/2006/customXml" ds:itemID="{08085629-4EDB-45B3-AF7F-575D187F17F1}">
  <ds:schemaRefs>
    <ds:schemaRef ds:uri="http://purl.org/dc/elements/1.1/"/>
    <ds:schemaRef ds:uri="http://schemas.microsoft.com/office/2006/metadata/properties"/>
    <ds:schemaRef ds:uri="http://purl.org/dc/terms/"/>
    <ds:schemaRef ds:uri="http://schemas.microsoft.com/office/2006/documentManagement/types"/>
    <ds:schemaRef ds:uri="a997fcdc-8756-446c-9beb-730b6e844683"/>
    <ds:schemaRef ds:uri="http://purl.org/dc/dcmitype/"/>
    <ds:schemaRef ds:uri="http://schemas.microsoft.com/office/infopath/2007/PartnerControls"/>
    <ds:schemaRef ds:uri="http://schemas.openxmlformats.org/package/2006/metadata/core-properties"/>
    <ds:schemaRef ds:uri="18b54dc9-395d-44a8-a6e1-f500d27c8a6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Dionicio Sepulveda</dc:creator>
  <cp:lastModifiedBy>Belkis Mejia</cp:lastModifiedBy>
  <cp:lastPrinted>2018-10-02T13:20:01Z</cp:lastPrinted>
  <dcterms:created xsi:type="dcterms:W3CDTF">2018-07-26T15:07:49Z</dcterms:created>
  <dcterms:modified xsi:type="dcterms:W3CDTF">2018-10-29T20:09:00Z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0x0101001CC6EB276FFA9544B062157CF5E27EB4</vt:lpwstr>
  </property>
</Properties>
</file>