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ir.Islam.KPK\Desktop\UNDP-Peshawar\2019\FTRP-2019\UNDP-ITB-2019-056\Zeeshan Vetted\Revised ITB with Extended Dates\"/>
    </mc:Choice>
  </mc:AlternateContent>
  <bookViews>
    <workbookView xWindow="240" yWindow="60" windowWidth="12165" windowHeight="7065" tabRatio="444" activeTab="1"/>
  </bookViews>
  <sheets>
    <sheet name="PACKAGE 1" sheetId="8" r:id="rId1"/>
    <sheet name="PACKAGE 2" sheetId="6" r:id="rId2"/>
    <sheet name="PACKAGE 3" sheetId="3" r:id="rId3"/>
    <sheet name="Summary" sheetId="4" r:id="rId4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6" i="6"/>
  <c r="C10" i="4"/>
  <c r="D10" i="4"/>
  <c r="E10" i="4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C11" i="4"/>
  <c r="D11" i="4"/>
  <c r="E11" i="4"/>
  <c r="G59" i="6"/>
  <c r="G60" i="6"/>
  <c r="G61" i="6"/>
  <c r="G62" i="6"/>
  <c r="G63" i="6"/>
  <c r="G64" i="6"/>
  <c r="G65" i="6"/>
  <c r="G66" i="6"/>
  <c r="G67" i="6"/>
  <c r="G68" i="6"/>
  <c r="G69" i="6"/>
  <c r="C12" i="4"/>
  <c r="D12" i="4"/>
  <c r="E12" i="4"/>
  <c r="G76" i="6"/>
  <c r="G77" i="6"/>
  <c r="G78" i="6"/>
  <c r="G79" i="6"/>
  <c r="G80" i="6"/>
  <c r="G81" i="6"/>
  <c r="G82" i="6"/>
  <c r="C13" i="4"/>
  <c r="D13" i="4"/>
  <c r="E13" i="4"/>
  <c r="G89" i="6"/>
  <c r="G90" i="6"/>
  <c r="G91" i="6"/>
  <c r="G92" i="6"/>
  <c r="G93" i="6"/>
  <c r="G94" i="6"/>
  <c r="G95" i="6"/>
  <c r="G96" i="6"/>
  <c r="G97" i="6"/>
  <c r="G98" i="6"/>
  <c r="G99" i="6"/>
  <c r="G100" i="6"/>
  <c r="C15" i="4"/>
  <c r="D15" i="4"/>
  <c r="E15" i="4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C14" i="4"/>
  <c r="D14" i="4"/>
  <c r="E14" i="4"/>
  <c r="G127" i="6"/>
  <c r="G128" i="6"/>
  <c r="G129" i="6"/>
  <c r="G130" i="6"/>
  <c r="G131" i="6"/>
  <c r="G132" i="6"/>
  <c r="G133" i="6"/>
  <c r="G134" i="6"/>
  <c r="C16" i="4"/>
  <c r="D16" i="4"/>
  <c r="E16" i="4"/>
  <c r="E17" i="4"/>
  <c r="G22" i="3"/>
  <c r="G23" i="3"/>
  <c r="G21" i="3"/>
  <c r="G24" i="3"/>
  <c r="C20" i="4"/>
  <c r="D20" i="4"/>
  <c r="E20" i="4"/>
  <c r="G5" i="3"/>
  <c r="G6" i="3"/>
  <c r="G7" i="3"/>
  <c r="G8" i="3"/>
  <c r="G9" i="3"/>
  <c r="G10" i="3"/>
  <c r="G11" i="3"/>
  <c r="G12" i="3"/>
  <c r="G13" i="3"/>
  <c r="G14" i="3"/>
  <c r="C19" i="4"/>
  <c r="D19" i="4"/>
  <c r="E19" i="4"/>
  <c r="G31" i="3"/>
  <c r="G32" i="3"/>
  <c r="G33" i="3"/>
  <c r="G34" i="3"/>
  <c r="G35" i="3"/>
  <c r="G36" i="3"/>
  <c r="G37" i="3"/>
  <c r="G38" i="3"/>
  <c r="C21" i="4"/>
  <c r="D21" i="4"/>
  <c r="E21" i="4"/>
  <c r="E22" i="4"/>
  <c r="G5" i="8"/>
  <c r="G6" i="8"/>
  <c r="G7" i="8"/>
  <c r="G8" i="8"/>
  <c r="G9" i="8"/>
  <c r="G10" i="8"/>
  <c r="C5" i="4"/>
  <c r="D5" i="4"/>
  <c r="E5" i="4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C6" i="4"/>
  <c r="D6" i="4"/>
  <c r="E6" i="4"/>
  <c r="G43" i="8"/>
  <c r="G44" i="8"/>
  <c r="G45" i="8"/>
  <c r="G46" i="8"/>
  <c r="G47" i="8"/>
  <c r="G48" i="8"/>
  <c r="G49" i="8"/>
  <c r="G50" i="8"/>
  <c r="G51" i="8"/>
  <c r="C7" i="4"/>
  <c r="D7" i="4"/>
  <c r="E7" i="4"/>
  <c r="E8" i="4"/>
  <c r="E24" i="4"/>
  <c r="E26" i="4"/>
  <c r="G28" i="6"/>
  <c r="G54" i="6"/>
  <c r="G71" i="6"/>
  <c r="G84" i="6"/>
  <c r="G102" i="6"/>
  <c r="G122" i="6"/>
  <c r="G136" i="6"/>
  <c r="G138" i="6"/>
  <c r="E28" i="4"/>
  <c r="G16" i="3"/>
  <c r="G26" i="3"/>
  <c r="G40" i="3"/>
  <c r="G42" i="3"/>
  <c r="D8" i="4"/>
  <c r="G12" i="8"/>
  <c r="G38" i="8"/>
  <c r="G53" i="8"/>
  <c r="G55" i="8"/>
  <c r="D22" i="4"/>
  <c r="D17" i="4"/>
  <c r="D24" i="4"/>
</calcChain>
</file>

<file path=xl/sharedStrings.xml><?xml version="1.0" encoding="utf-8"?>
<sst xmlns="http://schemas.openxmlformats.org/spreadsheetml/2006/main" count="452" uniqueCount="223">
  <si>
    <t>S.NO</t>
  </si>
  <si>
    <t>Unit</t>
  </si>
  <si>
    <t>40 KG</t>
  </si>
  <si>
    <t>2.5 KG each</t>
  </si>
  <si>
    <t>20 KG Bag</t>
  </si>
  <si>
    <t>1 KG</t>
  </si>
  <si>
    <t>Tube</t>
  </si>
  <si>
    <t>Brush</t>
  </si>
  <si>
    <t>Stools</t>
  </si>
  <si>
    <t>Chairs</t>
  </si>
  <si>
    <t>Plates</t>
  </si>
  <si>
    <t>Spoons</t>
  </si>
  <si>
    <t>Tables</t>
  </si>
  <si>
    <t>Needles</t>
  </si>
  <si>
    <t>Beads</t>
  </si>
  <si>
    <t>Set</t>
  </si>
  <si>
    <t>Unit Cost</t>
  </si>
  <si>
    <t>Machine</t>
  </si>
  <si>
    <t>Chalks</t>
  </si>
  <si>
    <t>Packet roll</t>
  </si>
  <si>
    <t>Total cost</t>
  </si>
  <si>
    <t>Quantity</t>
  </si>
  <si>
    <t>Total Number of Packages</t>
  </si>
  <si>
    <t xml:space="preserve">Total cost </t>
  </si>
  <si>
    <t>Grocery Shops (1)</t>
  </si>
  <si>
    <t>Grocery Shops (2)</t>
  </si>
  <si>
    <t>Total Cost per package</t>
  </si>
  <si>
    <t>Plumbing</t>
  </si>
  <si>
    <t>Road Side Food Shops</t>
  </si>
  <si>
    <t>Cosmetic Shops</t>
  </si>
  <si>
    <t xml:space="preserve"> Cloth Center </t>
  </si>
  <si>
    <t>Grocery Shop1</t>
  </si>
  <si>
    <t>Road Side Food</t>
  </si>
  <si>
    <t>Electrician</t>
  </si>
  <si>
    <t>Cloth Center</t>
  </si>
  <si>
    <t>Cost per Package</t>
  </si>
  <si>
    <t>Item Description</t>
  </si>
  <si>
    <t>Estimated Cost</t>
  </si>
  <si>
    <t>200 ML Bottle</t>
  </si>
  <si>
    <t>Plumbing Shop</t>
  </si>
  <si>
    <t>Electric Shop</t>
  </si>
  <si>
    <t>Dozen</t>
  </si>
  <si>
    <t xml:space="preserve">Number  </t>
  </si>
  <si>
    <t>Number</t>
  </si>
  <si>
    <t>9 Inches</t>
  </si>
  <si>
    <t>Packet of 6</t>
  </si>
  <si>
    <t>Roll of Fabric</t>
  </si>
  <si>
    <t>Automobile Repair Shop</t>
  </si>
  <si>
    <t>AutoMobile</t>
  </si>
  <si>
    <t>Grocery Shop2</t>
  </si>
  <si>
    <t>Packages</t>
  </si>
  <si>
    <t>Cost per package</t>
  </si>
  <si>
    <t>Embriodery 1</t>
  </si>
  <si>
    <t>Embriodery 2</t>
  </si>
  <si>
    <t>Carpenter Shop</t>
  </si>
  <si>
    <t>Bundle</t>
  </si>
  <si>
    <t>Barber Shop</t>
  </si>
  <si>
    <t>Packet (50 piece)</t>
  </si>
  <si>
    <t>Welding Shop</t>
  </si>
  <si>
    <t xml:space="preserve">Number </t>
  </si>
  <si>
    <t>1KG</t>
  </si>
  <si>
    <t>PACKAGE 1</t>
  </si>
  <si>
    <t>PACKAGE 2</t>
  </si>
  <si>
    <t>Package 1</t>
  </si>
  <si>
    <t>Package 2</t>
  </si>
  <si>
    <t>Description of Package</t>
  </si>
  <si>
    <t>Number of 
Packages</t>
  </si>
  <si>
    <t>Box</t>
  </si>
  <si>
    <t>Bos</t>
  </si>
  <si>
    <t>Sachet</t>
  </si>
  <si>
    <t>Package 3</t>
  </si>
  <si>
    <t>TOTALs</t>
  </si>
  <si>
    <t>GT</t>
  </si>
  <si>
    <t>Total Cost in
PKR</t>
  </si>
  <si>
    <t>Total Package 1</t>
  </si>
  <si>
    <t xml:space="preserve">SUMMARY </t>
  </si>
  <si>
    <t>Total Package 2</t>
  </si>
  <si>
    <t>PACKAGE 3</t>
  </si>
  <si>
    <t>Total Package 3</t>
  </si>
  <si>
    <t>Tailoring kit
30 x Assorted Hand Sewing Needles and 1 x Needles Reel; 24 x Thread Reels; 10 x Beading Needles; 9 x Spare Buttons; 5 x Safety Pins; 2 x Plastic Needle Threader; 1 x Fabric Pencil; 1 x Seam Ripper;
1 x Tweezers; 2 x Metal Thimbles; 1 x Measuring Tape; 1 x Stainless Steel Scissors; 1 x Nail Clipper; 1 x Syringes with 5 Needles; 1 x Easy Pull Threader; 1 x Needle and Thread Storage Package; Case material: Polyster; Case Size: 14.3 x 21.3 x 4.5cm/5.6 x 8.3 x 1.7 inches</t>
  </si>
  <si>
    <t>Cosmetics Shop</t>
  </si>
  <si>
    <r>
      <rPr>
        <b/>
        <u/>
        <sz val="11"/>
        <color rgb="FF000000"/>
        <rFont val="Myriad Pro"/>
        <family val="2"/>
      </rPr>
      <t>SUGAR BAGs</t>
    </r>
    <r>
      <rPr>
        <sz val="11"/>
        <color rgb="FF000000"/>
        <rFont val="Myriad Pro"/>
        <family val="2"/>
      </rPr>
      <t xml:space="preserve">
Shakarganj White Crystalline Sugar of 40KG Bag -or- EQUIVALENT  </t>
    </r>
  </si>
  <si>
    <r>
      <rPr>
        <b/>
        <u/>
        <sz val="11"/>
        <color rgb="FF000000"/>
        <rFont val="Myriad Pro"/>
        <family val="2"/>
      </rPr>
      <t>RICE BAGs</t>
    </r>
    <r>
      <rPr>
        <sz val="11"/>
        <color rgb="FF000000"/>
        <rFont val="Myriad Pro"/>
        <family val="2"/>
      </rPr>
      <t xml:space="preserve">
1121 Long Golden Sella Rice  40 kg -or- EQUIVALENT  </t>
    </r>
  </si>
  <si>
    <r>
      <rPr>
        <b/>
        <u/>
        <sz val="11"/>
        <color rgb="FF000000"/>
        <rFont val="Myriad Pro"/>
        <family val="2"/>
      </rPr>
      <t>DAAL PACKETs</t>
    </r>
    <r>
      <rPr>
        <sz val="11"/>
        <color rgb="FF000000"/>
        <rFont val="Myriad Pro"/>
        <family val="2"/>
      </rPr>
      <t xml:space="preserve">
Channa, Masoor, Mash and Mah daal 2.5 kgs each in single plastic pouch sealed. -or- EQUIVALENT  </t>
    </r>
  </si>
  <si>
    <r>
      <rPr>
        <b/>
        <u/>
        <sz val="11"/>
        <color rgb="FF000000"/>
        <rFont val="Myriad Pro"/>
        <family val="2"/>
      </rPr>
      <t>BLACK TEA</t>
    </r>
    <r>
      <rPr>
        <sz val="11"/>
        <color rgb="FF000000"/>
        <rFont val="Myriad Pro"/>
      </rPr>
      <t xml:space="preserve">
Lipton Yellow Lable tea 950 gm plastic pouch -or- EQUIVALENT  </t>
    </r>
  </si>
  <si>
    <r>
      <rPr>
        <b/>
        <u/>
        <sz val="11"/>
        <color rgb="FF000000"/>
        <rFont val="Myriad Pro"/>
        <family val="2"/>
      </rPr>
      <t>FLOUR</t>
    </r>
    <r>
      <rPr>
        <sz val="11"/>
        <color rgb="FF000000"/>
        <rFont val="Myriad Pro"/>
        <family val="2"/>
      </rPr>
      <t xml:space="preserve">
Unaaj 20 kg whole wheat food flour -or- EQUIVALENT  </t>
    </r>
  </si>
  <si>
    <t xml:space="preserve">Boss B-089 Stylish Sitting Stool with Square Sitting Top -or- EQUIVALENT  </t>
  </si>
  <si>
    <t xml:space="preserve">Boss Plastic Chairs Code BP-316 -or- EQUIVALENT  </t>
  </si>
  <si>
    <t xml:space="preserve">Plates- Steel (22cm net weight approx 158 grams -or- EQUIVALENT  </t>
  </si>
  <si>
    <t xml:space="preserve">Steel Spoons -or- EQUIVALENT  </t>
  </si>
  <si>
    <t xml:space="preserve">Plastic Tables- Toyo/Boss B-212 -or- EQUIVALENT  </t>
  </si>
  <si>
    <t xml:space="preserve">Shakarganj White Crystalline Sugar of 40KG Bag -or- EQUIVALENT  </t>
  </si>
  <si>
    <t xml:space="preserve">DALDA Cooking Oil - Pack of 5kg
(5 pouch of 1kg each) -or- EQUIVALENT  </t>
  </si>
  <si>
    <t xml:space="preserve">Lipton Yellow Lable tea 950 gm plastic pouch -or- EQUIVALENT  </t>
  </si>
  <si>
    <t xml:space="preserve">Lux Beauty Bar Soap -or- EQUIVALENT  </t>
  </si>
  <si>
    <t xml:space="preserve">Safeguard Anti-Bacterial Bar Soap -or- EQUIVALENT  </t>
  </si>
  <si>
    <t xml:space="preserve">Sufi Darja Awal Soap -or- EQUIVALENT  </t>
  </si>
  <si>
    <t xml:space="preserve">Bonus Detergent Powder Tristar 950gm -or- EQUIVALENT  </t>
  </si>
  <si>
    <t xml:space="preserve">Surf Excel Easy Wash Detergent Powder -or- EQUIVALENT  </t>
  </si>
  <si>
    <t xml:space="preserve">Colgate Dental Cream - 100 Gm -or- EQUIVALENT  </t>
  </si>
  <si>
    <t xml:space="preserve">Colgate Dental Cream - 200 Gm -or- EQUIVALENT  </t>
  </si>
  <si>
    <t xml:space="preserve">Shield FALCON ToothBrush -or- EQUIVALENT  </t>
  </si>
  <si>
    <t xml:space="preserve">Shield DUAL PRO ToothBrush -or- EQUIVALENT  </t>
  </si>
  <si>
    <t xml:space="preserve">Marie Biscuits 70.6 Grams each roll
(6 Half Rolls in one Box) -or- EQUIVALENT  </t>
  </si>
  <si>
    <t xml:space="preserve">BISCONNI Novita ~ Orange Wafers 
6 Packs -or- EQUIVALENT  </t>
  </si>
  <si>
    <t xml:space="preserve">Lu Candi Original Half Roll Biscuits
14.76 OZ (420 Grams) x 2.46 OZ (70 Grams) Each
(6 Snack Packs in one Box) -or- EQUIVALENT  </t>
  </si>
  <si>
    <t xml:space="preserve">Lu TUC Biscuits-6 Pcs Half Roll
48 Grams per roll
(6 Snack Packs in one Box) -or- EQUIVALENT  </t>
  </si>
  <si>
    <t xml:space="preserve">DALDA Banaspati Ghee - 1kg - Pack of 5
(5 pouch of 1kg each) -or- EQUIVALENT  </t>
  </si>
  <si>
    <t xml:space="preserve">Shampoo 
Head &amp; Shoulders Classic (Sachet) - 5ml -or- EQUIVALENT  </t>
  </si>
  <si>
    <t xml:space="preserve">Shampoo
Sunsilk Stunning Black Shine (Sachet) - 5 ml -or- EQUIVALENT  </t>
  </si>
  <si>
    <t xml:space="preserve">Shampoo
Head &amp; Shoulders Classic Clean, 200 ml -or- EQUIVALENT  </t>
  </si>
  <si>
    <t xml:space="preserve">Shampoo
Sunsilk Black Shine, 200 ml -or- EQUIVALENT  </t>
  </si>
  <si>
    <t xml:space="preserve">Die set (1/2 – 1 ¼ inch) -or- EQUIVALENT  </t>
  </si>
  <si>
    <t xml:space="preserve">Hammer with wooden handle -or- EQUIVALENT  </t>
  </si>
  <si>
    <t xml:space="preserve">PPR pipe cutter -or- EQUIVALENT  </t>
  </si>
  <si>
    <t xml:space="preserve">Spirit Level 12” (Horizontal, Vertical) -or- EQUIVALENT  </t>
  </si>
  <si>
    <t xml:space="preserve">GI pipe cutter (Golden Gear) -or- EQUIVALENT  </t>
  </si>
  <si>
    <t xml:space="preserve">Iron Dye for GI Pipes -or- EQUIVALENT  </t>
  </si>
  <si>
    <t xml:space="preserve">Drill machine with bits 13mm (Sencan-521309 -or- EQUIVALENT  </t>
  </si>
  <si>
    <t xml:space="preserve">Curved Jaw Locking Pliers - Grip Plas 8 inch -or- EQUIVALENT  </t>
  </si>
  <si>
    <t xml:space="preserve">Electrician combination insulated plier
8 inches 1000V combination plier, special tool steel, drop-forged and oil hardened -or- EQUIVALENT  </t>
  </si>
  <si>
    <t xml:space="preserve">Side cutter insulated -or- EQUIVALENT  </t>
  </si>
  <si>
    <t xml:space="preserve">Long nose pliers (round nose) 
8 inches 1000V nose plier, special tool steel, drop-forged and oil hardened -or- EQUIVALENT  </t>
  </si>
  <si>
    <t xml:space="preserve">Tester 
Overall length 6 inches, voltage 220 V – 250 V; plastic moulding with metal pocket clip and conductive plastic finger contact -or- EQUIVALENT  </t>
  </si>
  <si>
    <t xml:space="preserve">Changeable screw drivers set Round Shape (Star) -or- EQUIVALENT  </t>
  </si>
  <si>
    <t xml:space="preserve">Measuring Tape (Great Wall) (10 Feet) -or- EQUIVALENT  </t>
  </si>
  <si>
    <t xml:space="preserve">Claw Hammer with Steel Handle (Medium) -or- EQUIVALENT  </t>
  </si>
  <si>
    <t xml:space="preserve">Claw Hammer with Steel Handle (Large) -or- EQUIVALENT  </t>
  </si>
  <si>
    <t xml:space="preserve">Chisel Round Shape (Medium) -or- EQUIVALENT  </t>
  </si>
  <si>
    <t xml:space="preserve">Chisel Round Shape (Large) -or- EQUIVALENT  </t>
  </si>
  <si>
    <t xml:space="preserve">Plugs- Hera -or- EQUIVALENT  </t>
  </si>
  <si>
    <t xml:space="preserve">Wire(7/36) Pakistan Cable/Fast cable/Allied cable/HM cable -or- EQUIVALENT  </t>
  </si>
  <si>
    <t xml:space="preserve">Snt Arc Welder, Mma Welding Machine With Digital Control, Inverter Weldmachine, 250Amp -or- EQUIVALENT  </t>
  </si>
  <si>
    <t xml:space="preserve">Holder- China -or- EQUIVALENT  </t>
  </si>
  <si>
    <t xml:space="preserve">Welding Gloves -or- EQUIVALENT  </t>
  </si>
  <si>
    <t xml:space="preserve">Welding glass -or- EQUIVALENT  </t>
  </si>
  <si>
    <t xml:space="preserve">Face protection cap -or- EQUIVALENT  </t>
  </si>
  <si>
    <t xml:space="preserve">Pipe wrench 12” (Max Power) -or- EQUIVALENT  </t>
  </si>
  <si>
    <t xml:space="preserve">Pipe wrench 14” ((Max Power) -or- EQUIVALENT  </t>
  </si>
  <si>
    <t xml:space="preserve">Pipe wrench 18” (Max Power) -or- EQUIVALENT  </t>
  </si>
  <si>
    <t xml:space="preserve">Combination insulated plier 8inch (Xinmin) -or- EQUIVALENT  </t>
  </si>
  <si>
    <t xml:space="preserve">Measuring tape 5 meter (Great wall) -or- EQUIVALENT  </t>
  </si>
  <si>
    <t xml:space="preserve">Screw wrench 18” (Henglida) -or- EQUIVALENT  </t>
  </si>
  <si>
    <t xml:space="preserve">Screw wrench 12” (Henglida) -or- EQUIVALENT  </t>
  </si>
  <si>
    <t xml:space="preserve">Screw wrench 8” (Henglida) -or- EQUIVALENT  </t>
  </si>
  <si>
    <t xml:space="preserve">Pipe Vice (sword fish) -or- EQUIVALENT  </t>
  </si>
  <si>
    <t xml:space="preserve">PPR iron (Diajang) 2000 Watts -or- EQUIVALENT  </t>
  </si>
  <si>
    <t xml:space="preserve">Spanner Set 6mm - 32mm Silver -or- EQUIVALENT  </t>
  </si>
  <si>
    <t xml:space="preserve">Combination Spanner Set Ring &amp; Open End - 6mm - 32mm Silver - Silver  -or- EQUIVALENT  </t>
  </si>
  <si>
    <t xml:space="preserve">Complete Socket Set 8mm to 32mm -or- EQUIVALENT  </t>
  </si>
  <si>
    <t xml:space="preserve">L Key Wrench Set (6 to 14 inches) -or- EQUIVALENT  </t>
  </si>
  <si>
    <t xml:space="preserve">Star L Key Wrench Set (6 to 14 inches) -or- EQUIVALENT  </t>
  </si>
  <si>
    <t xml:space="preserve">31 Pcs Precision Screw Driver Set -or- EQUIVALENT  </t>
  </si>
  <si>
    <t xml:space="preserve">Hydraulic Floor Jack – 5 Ton -or- EQUIVALENT  </t>
  </si>
  <si>
    <t xml:space="preserve">3 Ton Capacity Jack Stand – Red -or- EQUIVALENT  </t>
  </si>
  <si>
    <t xml:space="preserve">4 in 1 Snap Ring Pliers Set Circlip Combination Interchangeable Retaining Clip external+enternal -or- EQUIVALENT  </t>
  </si>
  <si>
    <t xml:space="preserve">Cross Wheel Spanner/4 Way Car Wheel Screws Wrench - 4 Sizes - Silver -or- EQUIVALENT  </t>
  </si>
  <si>
    <t xml:space="preserve">Electric Router (Sencan - 5812B/56120)  -or- EQUIVALENT  </t>
  </si>
  <si>
    <t xml:space="preserve">Grinder Small Size (Sencan)(541801)  -or- EQUIVALENT  </t>
  </si>
  <si>
    <t xml:space="preserve">Drill Machine (Sencan)(521305)  -or- EQUIVALENT  </t>
  </si>
  <si>
    <t xml:space="preserve">Jixa Machine (566502)  -or- EQUIVALENT  </t>
  </si>
  <si>
    <t xml:space="preserve">Cutter - 761803-1300w  -or- EQUIVALENT  </t>
  </si>
  <si>
    <t xml:space="preserve">Saw -14"  -or- EQUIVALENT  </t>
  </si>
  <si>
    <t xml:space="preserve">Saw -18"  -or- EQUIVALENT  </t>
  </si>
  <si>
    <t xml:space="preserve">Soli Set (4 Pc Wood Chisel Set)  -or- EQUIVALENT  </t>
  </si>
  <si>
    <t xml:space="preserve">Hammer (plastic)(Medium)  -or- EQUIVALENT  </t>
  </si>
  <si>
    <t xml:space="preserve">Hammer (Plastic)(large)  -or- EQUIVALENT  </t>
  </si>
  <si>
    <t xml:space="preserve">Plier (Local)  -or- EQUIVALENT  </t>
  </si>
  <si>
    <t xml:space="preserve">Boss Plastic Chairs Code B-805  -or- EQUIVALENT  </t>
  </si>
  <si>
    <t xml:space="preserve">Looking Mirror
Length 3 Feet and Width 4 Feet  -or- EQUIVALENT  </t>
  </si>
  <si>
    <t xml:space="preserve">Bamboo embriodery hoops (cirle frame) or- EQUIVALENT  </t>
  </si>
  <si>
    <t xml:space="preserve">Embroidery needles or- EQUIVALENT  </t>
  </si>
  <si>
    <t xml:space="preserve">Chalks or- EQUIVALENT  </t>
  </si>
  <si>
    <t xml:space="preserve">Beads or- EQUIVALENT  </t>
  </si>
  <si>
    <t xml:space="preserve">Carbon paper  or- EQUIVALENT  </t>
  </si>
  <si>
    <t xml:space="preserve">Measuring tape or- EQUIVALENT  </t>
  </si>
  <si>
    <t xml:space="preserve">Scissors- Singer Large or- EQUIVALENT  </t>
  </si>
  <si>
    <t xml:space="preserve">Drawstring or- EQUIVALENT  </t>
  </si>
  <si>
    <t xml:space="preserve">Singer 15ND &amp; 15 Class Straight Stitch With Base or- EQUIVALENT  </t>
  </si>
  <si>
    <t xml:space="preserve">Professional Tailoring Scissors or- EQUIVALENT  </t>
  </si>
  <si>
    <t xml:space="preserve">Laminated Wooden Table for Cutting and Sewing clothes
4 feet long, width 30 inches and 40 inches high or- EQUIVALENT  </t>
  </si>
  <si>
    <t xml:space="preserve">Cambridge Dry Iron - DI328 or- EQUIVALENT  </t>
  </si>
  <si>
    <t xml:space="preserve">Measurement Tape or- EQUIVALENT  </t>
  </si>
  <si>
    <t>Professional Barber Chair  -or- EQUIVALENT  
360º (lockable) rotation; with adjustable, integrated, removable headrest; recline lever; upholstered and footrest; raised leg support
lockable hydraulic lift; round and chrome base; length: 900mm</t>
  </si>
  <si>
    <t>Barber Scissor set  -or- EQUIVALENT 
Material support comprising 314 stainless steel of 62-63 HRC hardness; semi-offset hand holding design; length 4 inches to 8 inches</t>
  </si>
  <si>
    <t>Towels  -or- EQUIVALENT  
15x26 inches hair salon towel and bleach resistant</t>
  </si>
  <si>
    <t>Spray Bottle  -or- EQUIVALENT  
1 liter water plastic spray bottle</t>
  </si>
  <si>
    <t xml:space="preserve">Hair Cutting Appron  -or- EQUIVALENT  
Professional hairdressing apron; polyster </t>
  </si>
  <si>
    <t>Welding Rod -or- EQUIVALENT  
Welding Rod, 1/8-Inch, 50 rods/packet</t>
  </si>
  <si>
    <t xml:space="preserve">Plastic chair 
Toyo/boss or equivalent; high back and with hand rest/arms; height 830 mm x width 415 mm x length 410 mm, made of PP -or- EQUIVALENT  </t>
  </si>
  <si>
    <t xml:space="preserve">Wooden Showcase
5 feet length x 2 feet width x 3 feet height; MDF material (local) -or- EQUIVALENT  </t>
  </si>
  <si>
    <t xml:space="preserve">Looking Mirror
Length 2 Feet and Width 3 Feet  -or- EQUIVALENT  </t>
  </si>
  <si>
    <t xml:space="preserve">Handheld Looking Mirrors small and medium sizes -or- EQUIVALENT  </t>
  </si>
  <si>
    <t xml:space="preserve">Lipsticks- Medora or- EQUIVALENT  </t>
  </si>
  <si>
    <t xml:space="preserve">Nail polish- Medora or- EQUIVALENT  </t>
  </si>
  <si>
    <t xml:space="preserve">Eye liner or- EQUIVALENT  </t>
  </si>
  <si>
    <t xml:space="preserve">Macara or- EQUIVALENT  </t>
  </si>
  <si>
    <t xml:space="preserve">Mehndi Kon- Nadira or- EQUIVALENT  </t>
  </si>
  <si>
    <t xml:space="preserve">Hairs Pins or- EQUIVALENT  </t>
  </si>
  <si>
    <t xml:space="preserve">Safety pins or- EQUIVALENT  </t>
  </si>
  <si>
    <t>Provision of Transportation @ 5%</t>
  </si>
  <si>
    <t>Total will be</t>
  </si>
  <si>
    <t>Embroidery Shop 1</t>
  </si>
  <si>
    <t>Embroidery Shop 2</t>
  </si>
  <si>
    <t xml:space="preserve">Screwdriver (set of eight pieces)  -or- EQUIVALENT  </t>
  </si>
  <si>
    <t>nylon thread</t>
  </si>
  <si>
    <t>silk thread</t>
  </si>
  <si>
    <t>1.5KG</t>
  </si>
  <si>
    <t xml:space="preserve">Hacksaw frame with single edge blade -or- EQUIVALENT  </t>
  </si>
  <si>
    <t xml:space="preserve">Chisel Set having 4 different sizes in one box (12", 15", 18"and 24")-or- EQUIVALENT  </t>
  </si>
  <si>
    <t>Steel Wire (16 Guage) -or- EQUIVALENT</t>
  </si>
  <si>
    <t xml:space="preserve">Hacksaw Frame With Single Edge Blade -or- EQUIVALENT  </t>
  </si>
  <si>
    <t>Holders- Hera -or- EQUIVALENT 
12 each PIN Holder and Ring Holder</t>
  </si>
  <si>
    <t xml:space="preserve">Kaaj Machine
JUKI Model name	LBH-780
Max. sewing speed	3,600sti/min
Lift of the work clamp	Max. 12mm
Number of stitches	54～345 (by gear-change method)
Buttonhole length	6.4～38.1mm
Needle	DP×5 #11J, 134 Nm75
 or- EQUIVALENT  </t>
  </si>
  <si>
    <t>Silk Thread (2 Box having 6 colors in each box)
Nylon Thread (2 Box having transparent color)</t>
  </si>
  <si>
    <t>110 Grams</t>
  </si>
  <si>
    <t xml:space="preserve">Switch Buttons- Hera -or- EQUIVALENT  </t>
  </si>
  <si>
    <t xml:space="preserve">Extension boards having 3 standard and 1 power socket and 2 USB sockets -or- EQUIVALENT  </t>
  </si>
  <si>
    <t xml:space="preserve">Standard Electric wooden board 
4 swtich buttons
2 sockets
1 power switch
1 bulb pin holder
-or- EQUIVALENT  </t>
  </si>
  <si>
    <t xml:space="preserve">Standard Electric Plastic board
 4 swtich buttons
2 sockets
1 power switch
1 bulb pin holder-or- EQUIVALENT  </t>
  </si>
  <si>
    <t xml:space="preserve">Tool kit bag 
Made in IRON 
(2 storey) length 2 feet approx.
-or- EQUIVALENT </t>
  </si>
  <si>
    <t xml:space="preserve">Cloth for bed sheets and pillows- 
cotton 14 Meter approx cloth in each roll and height of roll is 6 feet approx
or- EQUIVALENT  </t>
  </si>
  <si>
    <t xml:space="preserve">JUKI Standard Piko Machine or- EQUIVALENT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</si>
</sst>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PKR]\ * #,##0.00_);_([$PKR]\ * \(#,##0.00\);_([$PKR]\ 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yriad Pro"/>
    </font>
    <font>
      <b/>
      <sz val="11"/>
      <color rgb="FF000000"/>
      <name val="Myriad Pro"/>
    </font>
    <font>
      <b/>
      <sz val="11"/>
      <color theme="1"/>
      <name val="Myriad Pro"/>
    </font>
    <font>
      <sz val="11"/>
      <color rgb="FF000000"/>
      <name val="Myriad Pro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Myriad Pro"/>
      <family val="2"/>
    </font>
    <font>
      <b/>
      <u/>
      <sz val="11"/>
      <color rgb="FF0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2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rgb="FF000000"/>
      <name val="Myriad Pro"/>
      <family val="2"/>
    </font>
    <font>
      <b/>
      <sz val="11"/>
      <name val="Myriad Pro"/>
      <family val="2"/>
    </font>
    <font>
      <b/>
      <sz val="14"/>
      <color rgb="FFC00000"/>
      <name val="Myriad Pro"/>
      <family val="2"/>
    </font>
    <font>
      <b/>
      <sz val="11"/>
      <color rgb="FFC00000"/>
      <name val="Myriad Pro"/>
      <family val="2"/>
    </font>
    <font>
      <b/>
      <sz val="16"/>
      <color theme="9" tint="-0.499984740745262"/>
      <name val="Myriad Pro"/>
      <family val="2"/>
    </font>
    <font>
      <b/>
      <sz val="11"/>
      <color rgb="FF000000"/>
      <name val="Myriad Pro"/>
      <family val="2"/>
    </font>
    <font>
      <sz val="11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1">
    <xf numFmtId="0" fontId="0" fillId="0" borderId="0" xfId="0"/>
    <xf numFmtId="0" fontId="8" fillId="0" borderId="4" xfId="0" applyFont="1" applyBorder="1" applyAlignment="1">
      <alignment vertical="center" wrapText="1"/>
    </xf>
    <xf numFmtId="164" fontId="5" fillId="2" borderId="4" xfId="1" applyNumberFormat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64" fontId="12" fillId="0" borderId="0" xfId="1" applyNumberFormat="1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4" fontId="12" fillId="0" borderId="4" xfId="1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165" fontId="13" fillId="6" borderId="4" xfId="1" applyNumberFormat="1" applyFont="1" applyFill="1" applyBorder="1" applyAlignment="1">
      <alignment vertical="center" wrapText="1"/>
    </xf>
    <xf numFmtId="164" fontId="12" fillId="0" borderId="8" xfId="1" applyNumberFormat="1" applyFont="1" applyBorder="1" applyAlignment="1">
      <alignment vertical="center" wrapText="1"/>
    </xf>
    <xf numFmtId="43" fontId="12" fillId="0" borderId="4" xfId="1" applyFont="1" applyBorder="1" applyAlignment="1">
      <alignment vertical="center" wrapText="1"/>
    </xf>
    <xf numFmtId="164" fontId="3" fillId="0" borderId="16" xfId="1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64" fontId="2" fillId="0" borderId="16" xfId="1" applyNumberFormat="1" applyFont="1" applyBorder="1" applyAlignment="1">
      <alignment vertical="center" wrapText="1"/>
    </xf>
    <xf numFmtId="164" fontId="4" fillId="0" borderId="16" xfId="1" applyNumberFormat="1" applyFont="1" applyBorder="1" applyAlignment="1">
      <alignment vertical="center" wrapText="1"/>
    </xf>
    <xf numFmtId="164" fontId="4" fillId="0" borderId="16" xfId="1" applyNumberFormat="1" applyFont="1" applyBorder="1" applyAlignment="1">
      <alignment horizontal="right" vertical="center" wrapText="1"/>
    </xf>
    <xf numFmtId="164" fontId="3" fillId="2" borderId="17" xfId="1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1" applyNumberFormat="1" applyFont="1" applyBorder="1" applyAlignment="1">
      <alignment vertical="center" wrapText="1"/>
    </xf>
    <xf numFmtId="164" fontId="4" fillId="0" borderId="14" xfId="1" applyNumberFormat="1" applyFont="1" applyBorder="1" applyAlignment="1">
      <alignment horizontal="right" vertical="center" wrapText="1"/>
    </xf>
    <xf numFmtId="43" fontId="13" fillId="0" borderId="5" xfId="1" applyFont="1" applyBorder="1" applyAlignment="1">
      <alignment vertical="center" wrapText="1"/>
    </xf>
    <xf numFmtId="43" fontId="12" fillId="0" borderId="3" xfId="1" applyFont="1" applyBorder="1" applyAlignment="1">
      <alignment vertical="center" wrapText="1"/>
    </xf>
    <xf numFmtId="164" fontId="13" fillId="6" borderId="25" xfId="1" applyNumberFormat="1" applyFont="1" applyFill="1" applyBorder="1" applyAlignment="1">
      <alignment horizontal="center" vertical="center" wrapText="1"/>
    </xf>
    <xf numFmtId="164" fontId="13" fillId="6" borderId="26" xfId="1" applyNumberFormat="1" applyFont="1" applyFill="1" applyBorder="1" applyAlignment="1">
      <alignment horizontal="center" vertical="center" wrapText="1"/>
    </xf>
    <xf numFmtId="164" fontId="14" fillId="6" borderId="26" xfId="1" applyNumberFormat="1" applyFont="1" applyFill="1" applyBorder="1" applyAlignment="1">
      <alignment horizontal="center" vertical="center" wrapText="1"/>
    </xf>
    <xf numFmtId="164" fontId="12" fillId="0" borderId="22" xfId="1" applyNumberFormat="1" applyFont="1" applyBorder="1" applyAlignment="1">
      <alignment vertical="center" wrapText="1"/>
    </xf>
    <xf numFmtId="165" fontId="17" fillId="0" borderId="4" xfId="1" applyNumberFormat="1" applyFont="1" applyFill="1" applyBorder="1" applyAlignment="1">
      <alignment vertical="center" wrapText="1"/>
    </xf>
    <xf numFmtId="164" fontId="10" fillId="0" borderId="16" xfId="1" applyNumberFormat="1" applyFont="1" applyBorder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43" fontId="11" fillId="0" borderId="0" xfId="1" applyFont="1" applyAlignment="1">
      <alignment vertical="center" wrapText="1"/>
    </xf>
    <xf numFmtId="164" fontId="11" fillId="0" borderId="0" xfId="1" applyNumberFormat="1" applyFont="1" applyBorder="1" applyAlignment="1">
      <alignment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vertical="center" wrapText="1"/>
    </xf>
    <xf numFmtId="164" fontId="19" fillId="0" borderId="16" xfId="1" applyNumberFormat="1" applyFont="1" applyFill="1" applyBorder="1" applyAlignment="1">
      <alignment vertical="center" wrapText="1"/>
    </xf>
    <xf numFmtId="164" fontId="19" fillId="0" borderId="0" xfId="1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 wrapText="1"/>
    </xf>
    <xf numFmtId="164" fontId="11" fillId="0" borderId="16" xfId="1" applyNumberFormat="1" applyFont="1" applyBorder="1" applyAlignment="1">
      <alignment vertical="center" wrapText="1"/>
    </xf>
    <xf numFmtId="164" fontId="10" fillId="0" borderId="16" xfId="1" applyNumberFormat="1" applyFont="1" applyBorder="1" applyAlignment="1">
      <alignment horizontal="right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164" fontId="10" fillId="0" borderId="14" xfId="1" applyNumberFormat="1" applyFont="1" applyBorder="1" applyAlignment="1">
      <alignment horizontal="right" vertical="center" wrapText="1"/>
    </xf>
    <xf numFmtId="164" fontId="19" fillId="2" borderId="0" xfId="1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164" fontId="10" fillId="0" borderId="0" xfId="1" applyNumberFormat="1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64" fontId="10" fillId="0" borderId="14" xfId="1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3" fontId="20" fillId="4" borderId="4" xfId="1" applyFont="1" applyFill="1" applyBorder="1" applyAlignment="1">
      <alignment horizontal="left" vertical="center" wrapText="1"/>
    </xf>
    <xf numFmtId="164" fontId="20" fillId="4" borderId="4" xfId="1" applyNumberFormat="1" applyFont="1" applyFill="1" applyBorder="1" applyAlignment="1">
      <alignment horizontal="left" vertical="center" wrapText="1"/>
    </xf>
    <xf numFmtId="43" fontId="20" fillId="4" borderId="4" xfId="1" quotePrefix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164" fontId="11" fillId="0" borderId="4" xfId="1" applyNumberFormat="1" applyFont="1" applyBorder="1" applyAlignment="1">
      <alignment horizontal="right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20" fillId="4" borderId="4" xfId="1" applyNumberFormat="1" applyFont="1" applyFill="1" applyBorder="1" applyAlignment="1">
      <alignment horizontal="center" vertical="center" wrapText="1"/>
    </xf>
    <xf numFmtId="164" fontId="12" fillId="0" borderId="30" xfId="1" applyNumberFormat="1" applyFont="1" applyBorder="1" applyAlignment="1">
      <alignment vertical="center" wrapText="1"/>
    </xf>
    <xf numFmtId="164" fontId="12" fillId="0" borderId="31" xfId="1" applyNumberFormat="1" applyFont="1" applyBorder="1" applyAlignment="1">
      <alignment vertical="center" wrapText="1"/>
    </xf>
    <xf numFmtId="164" fontId="13" fillId="0" borderId="5" xfId="1" applyNumberFormat="1" applyFont="1" applyBorder="1" applyAlignment="1">
      <alignment vertical="center" wrapText="1"/>
    </xf>
    <xf numFmtId="43" fontId="13" fillId="6" borderId="4" xfId="1" applyFont="1" applyFill="1" applyBorder="1" applyAlignment="1">
      <alignment vertical="center" wrapText="1"/>
    </xf>
    <xf numFmtId="164" fontId="8" fillId="0" borderId="4" xfId="1" applyNumberFormat="1" applyFont="1" applyBorder="1" applyAlignment="1">
      <alignment horizontal="justify" vertical="center" wrapText="1"/>
    </xf>
    <xf numFmtId="164" fontId="13" fillId="0" borderId="0" xfId="1" applyNumberFormat="1" applyFont="1" applyAlignment="1">
      <alignment vertical="center" wrapText="1"/>
    </xf>
    <xf numFmtId="165" fontId="13" fillId="0" borderId="4" xfId="1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64" fontId="12" fillId="0" borderId="0" xfId="1" applyNumberFormat="1" applyFont="1" applyFill="1" applyAlignment="1">
      <alignment vertical="center" wrapText="1"/>
    </xf>
    <xf numFmtId="43" fontId="20" fillId="0" borderId="4" xfId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164" fontId="11" fillId="3" borderId="4" xfId="1" applyNumberFormat="1" applyFont="1" applyFill="1" applyBorder="1" applyAlignment="1">
      <alignment vertical="center" wrapText="1"/>
    </xf>
    <xf numFmtId="164" fontId="11" fillId="3" borderId="16" xfId="1" applyNumberFormat="1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164" fontId="3" fillId="2" borderId="20" xfId="1" applyNumberFormat="1" applyFont="1" applyFill="1" applyBorder="1" applyAlignment="1">
      <alignment horizontal="left" vertical="center" wrapText="1"/>
    </xf>
    <xf numFmtId="164" fontId="3" fillId="2" borderId="11" xfId="1" applyNumberFormat="1" applyFont="1" applyFill="1" applyBorder="1" applyAlignment="1">
      <alignment horizontal="left" vertical="center" wrapText="1"/>
    </xf>
    <xf numFmtId="164" fontId="3" fillId="2" borderId="12" xfId="1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left"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164" fontId="19" fillId="2" borderId="15" xfId="1" applyNumberFormat="1" applyFont="1" applyFill="1" applyBorder="1" applyAlignment="1">
      <alignment horizontal="left" vertical="center" wrapText="1"/>
    </xf>
    <xf numFmtId="164" fontId="19" fillId="2" borderId="4" xfId="1" applyNumberFormat="1" applyFont="1" applyFill="1" applyBorder="1" applyAlignment="1">
      <alignment horizontal="left" vertical="center" wrapText="1"/>
    </xf>
    <xf numFmtId="164" fontId="19" fillId="2" borderId="20" xfId="1" applyNumberFormat="1" applyFont="1" applyFill="1" applyBorder="1" applyAlignment="1">
      <alignment horizontal="left" vertical="center" wrapText="1"/>
    </xf>
    <xf numFmtId="164" fontId="19" fillId="2" borderId="11" xfId="1" applyNumberFormat="1" applyFont="1" applyFill="1" applyBorder="1" applyAlignment="1">
      <alignment horizontal="left" vertical="center" wrapText="1"/>
    </xf>
    <xf numFmtId="164" fontId="19" fillId="2" borderId="12" xfId="1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left" vertical="center" wrapText="1"/>
    </xf>
    <xf numFmtId="0" fontId="19" fillId="8" borderId="10" xfId="0" applyFont="1" applyFill="1" applyBorder="1" applyAlignment="1">
      <alignment horizontal="left" vertical="center" wrapText="1"/>
    </xf>
    <xf numFmtId="0" fontId="19" fillId="8" borderId="1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4" fontId="13" fillId="6" borderId="7" xfId="1" applyNumberFormat="1" applyFont="1" applyFill="1" applyBorder="1" applyAlignment="1">
      <alignment horizontal="center" vertical="center" wrapText="1"/>
    </xf>
    <xf numFmtId="164" fontId="13" fillId="6" borderId="8" xfId="1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4" fontId="13" fillId="0" borderId="33" xfId="1" applyNumberFormat="1" applyFont="1" applyBorder="1" applyAlignment="1">
      <alignment horizontal="center" vertical="center" wrapText="1"/>
    </xf>
    <xf numFmtId="164" fontId="13" fillId="0" borderId="9" xfId="1" applyNumberFormat="1" applyFont="1" applyBorder="1" applyAlignment="1">
      <alignment horizontal="center" vertical="center" wrapText="1"/>
    </xf>
  </cellXfs>
  <cellStyles count="11">
    <cellStyle name="Comma" xfId="1" builtinId="3"/>
    <cellStyle name="Comma [0] 2" xfId="9"/>
    <cellStyle name="Comma 2" xfId="8"/>
    <cellStyle name="Comma 3" xfId="4"/>
    <cellStyle name="Comma 4" xfId="6"/>
    <cellStyle name="Normal" xfId="0" builtinId="0"/>
    <cellStyle name="Normal 2" xfId="2"/>
    <cellStyle name="Normal 2 2" xfId="7"/>
    <cellStyle name="Normal 3" xfId="3"/>
    <cellStyle name="Normal 4" xf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topLeftCell="A13" zoomScale="115" zoomScaleNormal="115" workbookViewId="0">
      <selection activeCell="E17" sqref="E17:F17"/>
    </sheetView>
  </sheetViews>
  <sheetFormatPr defaultColWidth="9.140625" defaultRowHeight="15" x14ac:dyDescent="0.25"/>
  <cols>
    <col min="1" max="1" width="3.28515625" style="6" bestFit="1" customWidth="1"/>
    <col min="2" max="2" width="11" style="6" bestFit="1" customWidth="1"/>
    <col min="3" max="3" width="46.42578125" style="6" bestFit="1" customWidth="1"/>
    <col min="4" max="4" width="11.5703125" style="7" bestFit="1" customWidth="1"/>
    <col min="5" max="5" width="9.7109375" style="6" bestFit="1" customWidth="1"/>
    <col min="6" max="6" width="10.42578125" style="8" bestFit="1" customWidth="1"/>
    <col min="7" max="7" width="19.5703125" style="8" bestFit="1" customWidth="1"/>
    <col min="8" max="8" width="6.7109375" style="8" bestFit="1" customWidth="1"/>
    <col min="9" max="16384" width="9.140625" style="6"/>
  </cols>
  <sheetData>
    <row r="1" spans="2:8" ht="18.75" x14ac:dyDescent="0.25">
      <c r="B1" s="111" t="s">
        <v>61</v>
      </c>
      <c r="C1" s="111"/>
      <c r="D1" s="111"/>
      <c r="E1" s="111"/>
      <c r="F1" s="111"/>
      <c r="G1" s="111"/>
    </row>
    <row r="2" spans="2:8" x14ac:dyDescent="0.25">
      <c r="B2" s="120" t="s">
        <v>24</v>
      </c>
      <c r="C2" s="121"/>
      <c r="D2" s="121"/>
      <c r="E2" s="121"/>
      <c r="F2" s="121"/>
      <c r="G2" s="122"/>
    </row>
    <row r="3" spans="2:8" x14ac:dyDescent="0.25">
      <c r="B3" s="123" t="s">
        <v>0</v>
      </c>
      <c r="C3" s="124" t="s">
        <v>36</v>
      </c>
      <c r="D3" s="107" t="s">
        <v>1</v>
      </c>
      <c r="E3" s="108" t="s">
        <v>21</v>
      </c>
      <c r="F3" s="109" t="s">
        <v>37</v>
      </c>
      <c r="G3" s="110"/>
      <c r="H3" s="11"/>
    </row>
    <row r="4" spans="2:8" x14ac:dyDescent="0.25">
      <c r="B4" s="123"/>
      <c r="C4" s="124"/>
      <c r="D4" s="107"/>
      <c r="E4" s="108"/>
      <c r="F4" s="12" t="s">
        <v>16</v>
      </c>
      <c r="G4" s="36" t="s">
        <v>20</v>
      </c>
      <c r="H4" s="13"/>
    </row>
    <row r="5" spans="2:8" ht="45" x14ac:dyDescent="0.25">
      <c r="B5" s="37">
        <v>1</v>
      </c>
      <c r="C5" s="1" t="s">
        <v>81</v>
      </c>
      <c r="D5" s="5" t="s">
        <v>2</v>
      </c>
      <c r="E5" s="14">
        <v>4</v>
      </c>
      <c r="F5" s="2"/>
      <c r="G5" s="38">
        <f>F5*E5</f>
        <v>0</v>
      </c>
      <c r="H5" s="15"/>
    </row>
    <row r="6" spans="2:8" ht="45" x14ac:dyDescent="0.25">
      <c r="B6" s="37">
        <v>2</v>
      </c>
      <c r="C6" s="1" t="s">
        <v>82</v>
      </c>
      <c r="D6" s="5" t="s">
        <v>2</v>
      </c>
      <c r="E6" s="14">
        <v>4</v>
      </c>
      <c r="F6" s="2"/>
      <c r="G6" s="38">
        <f>F6*E6</f>
        <v>0</v>
      </c>
      <c r="H6" s="15"/>
    </row>
    <row r="7" spans="2:8" ht="45" x14ac:dyDescent="0.25">
      <c r="B7" s="37">
        <v>3</v>
      </c>
      <c r="C7" s="1" t="s">
        <v>83</v>
      </c>
      <c r="D7" s="5" t="s">
        <v>3</v>
      </c>
      <c r="E7" s="14">
        <v>8</v>
      </c>
      <c r="F7" s="2"/>
      <c r="G7" s="38">
        <f t="shared" ref="G7:G8" si="0">F7*E7</f>
        <v>0</v>
      </c>
      <c r="H7" s="15"/>
    </row>
    <row r="8" spans="2:8" ht="45" x14ac:dyDescent="0.25">
      <c r="B8" s="37">
        <v>4</v>
      </c>
      <c r="C8" s="1" t="s">
        <v>84</v>
      </c>
      <c r="D8" s="16" t="s">
        <v>60</v>
      </c>
      <c r="E8" s="14">
        <v>8</v>
      </c>
      <c r="F8" s="2"/>
      <c r="G8" s="38">
        <f t="shared" si="0"/>
        <v>0</v>
      </c>
      <c r="H8" s="15"/>
    </row>
    <row r="9" spans="2:8" ht="45" x14ac:dyDescent="0.25">
      <c r="B9" s="37">
        <v>5</v>
      </c>
      <c r="C9" s="1" t="s">
        <v>85</v>
      </c>
      <c r="D9" s="5" t="s">
        <v>4</v>
      </c>
      <c r="E9" s="14">
        <v>8</v>
      </c>
      <c r="F9" s="2"/>
      <c r="G9" s="38">
        <f>F9*E9</f>
        <v>0</v>
      </c>
      <c r="H9" s="15"/>
    </row>
    <row r="10" spans="2:8" x14ac:dyDescent="0.25">
      <c r="B10" s="118" t="s">
        <v>26</v>
      </c>
      <c r="C10" s="119"/>
      <c r="D10" s="119"/>
      <c r="E10" s="119"/>
      <c r="F10" s="119"/>
      <c r="G10" s="39">
        <f>SUM(G5:G9)</f>
        <v>0</v>
      </c>
      <c r="H10" s="17"/>
    </row>
    <row r="11" spans="2:8" s="18" customFormat="1" x14ac:dyDescent="0.25">
      <c r="B11" s="118" t="s">
        <v>22</v>
      </c>
      <c r="C11" s="119"/>
      <c r="D11" s="119"/>
      <c r="E11" s="119"/>
      <c r="F11" s="119"/>
      <c r="G11" s="40">
        <v>410</v>
      </c>
      <c r="H11" s="19"/>
    </row>
    <row r="12" spans="2:8" s="18" customFormat="1" x14ac:dyDescent="0.25">
      <c r="B12" s="115" t="s">
        <v>23</v>
      </c>
      <c r="C12" s="116"/>
      <c r="D12" s="116"/>
      <c r="E12" s="116"/>
      <c r="F12" s="117"/>
      <c r="G12" s="46">
        <f>G11*G10</f>
        <v>0</v>
      </c>
      <c r="H12" s="19"/>
    </row>
    <row r="13" spans="2:8" s="18" customFormat="1" x14ac:dyDescent="0.25">
      <c r="B13" s="20"/>
      <c r="C13" s="21"/>
      <c r="D13" s="22"/>
      <c r="F13" s="15"/>
      <c r="G13" s="19"/>
      <c r="H13" s="19"/>
    </row>
    <row r="14" spans="2:8" s="18" customFormat="1" ht="15" customHeight="1" x14ac:dyDescent="0.25">
      <c r="B14" s="120" t="s">
        <v>25</v>
      </c>
      <c r="C14" s="121"/>
      <c r="D14" s="121"/>
      <c r="E14" s="121"/>
      <c r="F14" s="121"/>
      <c r="G14" s="122"/>
      <c r="H14" s="19"/>
    </row>
    <row r="15" spans="2:8" s="18" customFormat="1" x14ac:dyDescent="0.25">
      <c r="B15" s="123" t="s">
        <v>0</v>
      </c>
      <c r="C15" s="124" t="s">
        <v>36</v>
      </c>
      <c r="D15" s="107" t="s">
        <v>1</v>
      </c>
      <c r="E15" s="108" t="s">
        <v>21</v>
      </c>
      <c r="F15" s="109" t="s">
        <v>37</v>
      </c>
      <c r="G15" s="110"/>
      <c r="H15" s="19"/>
    </row>
    <row r="16" spans="2:8" s="18" customFormat="1" x14ac:dyDescent="0.25">
      <c r="B16" s="123"/>
      <c r="C16" s="124"/>
      <c r="D16" s="107"/>
      <c r="E16" s="108"/>
      <c r="F16" s="12" t="s">
        <v>16</v>
      </c>
      <c r="G16" s="36" t="s">
        <v>20</v>
      </c>
      <c r="H16" s="19"/>
    </row>
    <row r="17" spans="2:8" s="18" customFormat="1" x14ac:dyDescent="0.25">
      <c r="B17" s="37">
        <v>1</v>
      </c>
      <c r="C17" s="72" t="s">
        <v>94</v>
      </c>
      <c r="D17" s="100" t="s">
        <v>215</v>
      </c>
      <c r="E17" s="14">
        <v>18</v>
      </c>
      <c r="F17" s="2"/>
      <c r="G17" s="38">
        <f t="shared" ref="G17:G35" si="1">F17*E17</f>
        <v>0</v>
      </c>
      <c r="H17" s="19"/>
    </row>
    <row r="18" spans="2:8" s="18" customFormat="1" ht="30" x14ac:dyDescent="0.25">
      <c r="B18" s="37">
        <v>2</v>
      </c>
      <c r="C18" s="72" t="s">
        <v>95</v>
      </c>
      <c r="D18" s="100" t="s">
        <v>215</v>
      </c>
      <c r="E18" s="14">
        <v>18</v>
      </c>
      <c r="F18" s="2"/>
      <c r="G18" s="38">
        <f t="shared" si="1"/>
        <v>0</v>
      </c>
      <c r="H18" s="19"/>
    </row>
    <row r="19" spans="2:8" s="18" customFormat="1" x14ac:dyDescent="0.25">
      <c r="B19" s="37">
        <v>3</v>
      </c>
      <c r="C19" s="1" t="s">
        <v>96</v>
      </c>
      <c r="D19" s="5" t="s">
        <v>5</v>
      </c>
      <c r="E19" s="14">
        <v>18</v>
      </c>
      <c r="F19" s="2"/>
      <c r="G19" s="38">
        <f t="shared" si="1"/>
        <v>0</v>
      </c>
      <c r="H19" s="19"/>
    </row>
    <row r="20" spans="2:8" s="18" customFormat="1" ht="30" x14ac:dyDescent="0.25">
      <c r="B20" s="37">
        <v>4</v>
      </c>
      <c r="C20" s="1" t="s">
        <v>97</v>
      </c>
      <c r="D20" s="16" t="s">
        <v>5</v>
      </c>
      <c r="E20" s="14">
        <v>18</v>
      </c>
      <c r="F20" s="2"/>
      <c r="G20" s="38">
        <f t="shared" si="1"/>
        <v>0</v>
      </c>
      <c r="H20" s="19"/>
    </row>
    <row r="21" spans="2:8" s="18" customFormat="1" ht="30" x14ac:dyDescent="0.25">
      <c r="B21" s="37">
        <v>5</v>
      </c>
      <c r="C21" s="1" t="s">
        <v>98</v>
      </c>
      <c r="D21" s="16" t="s">
        <v>5</v>
      </c>
      <c r="E21" s="14">
        <v>18</v>
      </c>
      <c r="F21" s="2"/>
      <c r="G21" s="38">
        <f t="shared" si="1"/>
        <v>0</v>
      </c>
      <c r="H21" s="19"/>
    </row>
    <row r="22" spans="2:8" s="18" customFormat="1" x14ac:dyDescent="0.25">
      <c r="B22" s="37">
        <v>6</v>
      </c>
      <c r="C22" s="1" t="s">
        <v>99</v>
      </c>
      <c r="D22" s="5" t="s">
        <v>6</v>
      </c>
      <c r="E22" s="14">
        <v>18</v>
      </c>
      <c r="F22" s="2"/>
      <c r="G22" s="38">
        <f t="shared" si="1"/>
        <v>0</v>
      </c>
      <c r="H22" s="19"/>
    </row>
    <row r="23" spans="2:8" s="18" customFormat="1" x14ac:dyDescent="0.25">
      <c r="B23" s="37">
        <v>7</v>
      </c>
      <c r="C23" s="1" t="s">
        <v>100</v>
      </c>
      <c r="D23" s="5" t="s">
        <v>6</v>
      </c>
      <c r="E23" s="14">
        <v>15</v>
      </c>
      <c r="F23" s="2"/>
      <c r="G23" s="38">
        <f t="shared" si="1"/>
        <v>0</v>
      </c>
      <c r="H23" s="19"/>
    </row>
    <row r="24" spans="2:8" s="18" customFormat="1" x14ac:dyDescent="0.25">
      <c r="B24" s="37">
        <v>8</v>
      </c>
      <c r="C24" s="1" t="s">
        <v>101</v>
      </c>
      <c r="D24" s="5" t="s">
        <v>7</v>
      </c>
      <c r="E24" s="14">
        <v>15</v>
      </c>
      <c r="F24" s="2"/>
      <c r="G24" s="38">
        <f t="shared" si="1"/>
        <v>0</v>
      </c>
      <c r="H24" s="19"/>
    </row>
    <row r="25" spans="2:8" s="18" customFormat="1" x14ac:dyDescent="0.25">
      <c r="B25" s="37">
        <v>9</v>
      </c>
      <c r="C25" s="1" t="s">
        <v>102</v>
      </c>
      <c r="D25" s="5" t="s">
        <v>7</v>
      </c>
      <c r="E25" s="14">
        <v>15</v>
      </c>
      <c r="F25" s="2"/>
      <c r="G25" s="38">
        <f t="shared" si="1"/>
        <v>0</v>
      </c>
      <c r="H25" s="19"/>
    </row>
    <row r="26" spans="2:8" s="18" customFormat="1" ht="30" x14ac:dyDescent="0.25">
      <c r="B26" s="37">
        <v>10</v>
      </c>
      <c r="C26" s="1" t="s">
        <v>103</v>
      </c>
      <c r="D26" s="16" t="s">
        <v>67</v>
      </c>
      <c r="E26" s="14">
        <v>15</v>
      </c>
      <c r="F26" s="3"/>
      <c r="G26" s="38">
        <f t="shared" si="1"/>
        <v>0</v>
      </c>
      <c r="H26" s="19"/>
    </row>
    <row r="27" spans="2:8" s="18" customFormat="1" ht="30" x14ac:dyDescent="0.25">
      <c r="B27" s="37">
        <v>11</v>
      </c>
      <c r="C27" s="1" t="s">
        <v>104</v>
      </c>
      <c r="D27" s="16" t="s">
        <v>67</v>
      </c>
      <c r="E27" s="14">
        <v>15</v>
      </c>
      <c r="F27" s="3"/>
      <c r="G27" s="38">
        <f t="shared" si="1"/>
        <v>0</v>
      </c>
      <c r="H27" s="19"/>
    </row>
    <row r="28" spans="2:8" s="18" customFormat="1" ht="45" x14ac:dyDescent="0.25">
      <c r="B28" s="37">
        <v>12</v>
      </c>
      <c r="C28" s="1" t="s">
        <v>105</v>
      </c>
      <c r="D28" s="16" t="s">
        <v>67</v>
      </c>
      <c r="E28" s="14">
        <v>15</v>
      </c>
      <c r="F28" s="3"/>
      <c r="G28" s="38">
        <f t="shared" si="1"/>
        <v>0</v>
      </c>
      <c r="H28" s="19"/>
    </row>
    <row r="29" spans="2:8" s="18" customFormat="1" ht="45" x14ac:dyDescent="0.25">
      <c r="B29" s="37">
        <v>13</v>
      </c>
      <c r="C29" s="1" t="s">
        <v>106</v>
      </c>
      <c r="D29" s="16" t="s">
        <v>67</v>
      </c>
      <c r="E29" s="14">
        <v>15</v>
      </c>
      <c r="F29" s="3"/>
      <c r="G29" s="38">
        <f t="shared" si="1"/>
        <v>0</v>
      </c>
      <c r="H29" s="19"/>
    </row>
    <row r="30" spans="2:8" s="18" customFormat="1" ht="30" x14ac:dyDescent="0.25">
      <c r="B30" s="37">
        <v>14</v>
      </c>
      <c r="C30" s="4" t="s">
        <v>107</v>
      </c>
      <c r="D30" s="5" t="s">
        <v>68</v>
      </c>
      <c r="E30" s="14">
        <v>6</v>
      </c>
      <c r="F30" s="23"/>
      <c r="G30" s="38">
        <f t="shared" si="1"/>
        <v>0</v>
      </c>
      <c r="H30" s="19"/>
    </row>
    <row r="31" spans="2:8" s="18" customFormat="1" ht="30" x14ac:dyDescent="0.25">
      <c r="B31" s="37">
        <v>15</v>
      </c>
      <c r="C31" s="4" t="s">
        <v>92</v>
      </c>
      <c r="D31" s="5" t="s">
        <v>67</v>
      </c>
      <c r="E31" s="14">
        <v>6</v>
      </c>
      <c r="F31" s="23"/>
      <c r="G31" s="38">
        <f t="shared" si="1"/>
        <v>0</v>
      </c>
      <c r="H31" s="19"/>
    </row>
    <row r="32" spans="2:8" s="18" customFormat="1" ht="45" x14ac:dyDescent="0.25">
      <c r="B32" s="37">
        <v>16</v>
      </c>
      <c r="C32" s="4" t="s">
        <v>108</v>
      </c>
      <c r="D32" s="5" t="s">
        <v>69</v>
      </c>
      <c r="E32" s="14">
        <v>125</v>
      </c>
      <c r="F32" s="24"/>
      <c r="G32" s="38">
        <f t="shared" si="1"/>
        <v>0</v>
      </c>
      <c r="H32" s="19"/>
    </row>
    <row r="33" spans="2:8" s="18" customFormat="1" ht="45" x14ac:dyDescent="0.25">
      <c r="B33" s="37">
        <v>17</v>
      </c>
      <c r="C33" s="4" t="s">
        <v>109</v>
      </c>
      <c r="D33" s="5" t="s">
        <v>69</v>
      </c>
      <c r="E33" s="14">
        <v>125</v>
      </c>
      <c r="F33" s="23"/>
      <c r="G33" s="38">
        <f t="shared" si="1"/>
        <v>0</v>
      </c>
      <c r="H33" s="19"/>
    </row>
    <row r="34" spans="2:8" s="18" customFormat="1" ht="45" x14ac:dyDescent="0.25">
      <c r="B34" s="37">
        <v>18</v>
      </c>
      <c r="C34" s="4" t="s">
        <v>110</v>
      </c>
      <c r="D34" s="5" t="s">
        <v>38</v>
      </c>
      <c r="E34" s="14">
        <v>12</v>
      </c>
      <c r="F34" s="24"/>
      <c r="G34" s="38">
        <f t="shared" si="1"/>
        <v>0</v>
      </c>
      <c r="H34" s="19"/>
    </row>
    <row r="35" spans="2:8" s="18" customFormat="1" ht="30" x14ac:dyDescent="0.25">
      <c r="B35" s="37">
        <v>19</v>
      </c>
      <c r="C35" s="4" t="s">
        <v>111</v>
      </c>
      <c r="D35" s="5" t="s">
        <v>38</v>
      </c>
      <c r="E35" s="14">
        <v>12</v>
      </c>
      <c r="F35" s="23"/>
      <c r="G35" s="38">
        <f t="shared" si="1"/>
        <v>0</v>
      </c>
      <c r="H35" s="19"/>
    </row>
    <row r="36" spans="2:8" s="18" customFormat="1" x14ac:dyDescent="0.25">
      <c r="B36" s="118" t="s">
        <v>35</v>
      </c>
      <c r="C36" s="119"/>
      <c r="D36" s="119"/>
      <c r="E36" s="119"/>
      <c r="F36" s="119"/>
      <c r="G36" s="39">
        <f>SUM(G17:G35)</f>
        <v>0</v>
      </c>
      <c r="H36" s="19"/>
    </row>
    <row r="37" spans="2:8" s="18" customFormat="1" x14ac:dyDescent="0.25">
      <c r="B37" s="125" t="s">
        <v>22</v>
      </c>
      <c r="C37" s="126"/>
      <c r="D37" s="126"/>
      <c r="E37" s="126"/>
      <c r="F37" s="126"/>
      <c r="G37" s="40">
        <v>410</v>
      </c>
      <c r="H37" s="19"/>
    </row>
    <row r="38" spans="2:8" s="18" customFormat="1" x14ac:dyDescent="0.25">
      <c r="B38" s="115" t="s">
        <v>23</v>
      </c>
      <c r="C38" s="116"/>
      <c r="D38" s="116"/>
      <c r="E38" s="116"/>
      <c r="F38" s="117"/>
      <c r="G38" s="46">
        <f>G37*G36</f>
        <v>0</v>
      </c>
      <c r="H38" s="19"/>
    </row>
    <row r="39" spans="2:8" s="18" customFormat="1" x14ac:dyDescent="0.25">
      <c r="B39" s="20"/>
      <c r="C39" s="21"/>
      <c r="D39" s="22"/>
      <c r="F39" s="15"/>
      <c r="G39" s="19"/>
      <c r="H39" s="19"/>
    </row>
    <row r="40" spans="2:8" x14ac:dyDescent="0.25">
      <c r="B40" s="112" t="s">
        <v>28</v>
      </c>
      <c r="C40" s="113"/>
      <c r="D40" s="113"/>
      <c r="E40" s="113"/>
      <c r="F40" s="113"/>
      <c r="G40" s="114"/>
      <c r="H40" s="15"/>
    </row>
    <row r="41" spans="2:8" x14ac:dyDescent="0.25">
      <c r="B41" s="123" t="s">
        <v>0</v>
      </c>
      <c r="C41" s="124" t="s">
        <v>36</v>
      </c>
      <c r="D41" s="107" t="s">
        <v>1</v>
      </c>
      <c r="E41" s="108" t="s">
        <v>21</v>
      </c>
      <c r="F41" s="109" t="s">
        <v>37</v>
      </c>
      <c r="G41" s="110"/>
      <c r="H41" s="11"/>
    </row>
    <row r="42" spans="2:8" x14ac:dyDescent="0.25">
      <c r="B42" s="123"/>
      <c r="C42" s="124"/>
      <c r="D42" s="107"/>
      <c r="E42" s="108"/>
      <c r="F42" s="12" t="s">
        <v>16</v>
      </c>
      <c r="G42" s="36" t="s">
        <v>20</v>
      </c>
      <c r="H42" s="13"/>
    </row>
    <row r="43" spans="2:8" ht="30" x14ac:dyDescent="0.25">
      <c r="B43" s="37">
        <v>1</v>
      </c>
      <c r="C43" s="1" t="s">
        <v>86</v>
      </c>
      <c r="D43" s="5" t="s">
        <v>8</v>
      </c>
      <c r="E43" s="14">
        <v>10</v>
      </c>
      <c r="F43" s="23"/>
      <c r="G43" s="38">
        <f t="shared" ref="G43:G47" si="2">E43*F43</f>
        <v>0</v>
      </c>
      <c r="H43" s="15"/>
    </row>
    <row r="44" spans="2:8" x14ac:dyDescent="0.25">
      <c r="B44" s="37">
        <v>2</v>
      </c>
      <c r="C44" s="1" t="s">
        <v>87</v>
      </c>
      <c r="D44" s="5" t="s">
        <v>9</v>
      </c>
      <c r="E44" s="14">
        <v>8</v>
      </c>
      <c r="F44" s="23"/>
      <c r="G44" s="38">
        <f t="shared" si="2"/>
        <v>0</v>
      </c>
      <c r="H44" s="15"/>
    </row>
    <row r="45" spans="2:8" ht="30" x14ac:dyDescent="0.25">
      <c r="B45" s="37">
        <v>3</v>
      </c>
      <c r="C45" s="4" t="s">
        <v>88</v>
      </c>
      <c r="D45" s="5" t="s">
        <v>10</v>
      </c>
      <c r="E45" s="14">
        <v>24</v>
      </c>
      <c r="F45" s="23"/>
      <c r="G45" s="38">
        <f t="shared" si="2"/>
        <v>0</v>
      </c>
      <c r="H45" s="15"/>
    </row>
    <row r="46" spans="2:8" x14ac:dyDescent="0.25">
      <c r="B46" s="37">
        <v>4</v>
      </c>
      <c r="C46" s="1" t="s">
        <v>89</v>
      </c>
      <c r="D46" s="5" t="s">
        <v>11</v>
      </c>
      <c r="E46" s="14">
        <v>24</v>
      </c>
      <c r="F46" s="23"/>
      <c r="G46" s="38">
        <f t="shared" si="2"/>
        <v>0</v>
      </c>
      <c r="H46" s="15"/>
    </row>
    <row r="47" spans="2:8" x14ac:dyDescent="0.25">
      <c r="B47" s="37">
        <v>5</v>
      </c>
      <c r="C47" s="1" t="s">
        <v>90</v>
      </c>
      <c r="D47" s="5" t="s">
        <v>12</v>
      </c>
      <c r="E47" s="14">
        <v>3</v>
      </c>
      <c r="F47" s="23"/>
      <c r="G47" s="38">
        <f t="shared" si="2"/>
        <v>0</v>
      </c>
      <c r="H47" s="15"/>
    </row>
    <row r="48" spans="2:8" ht="30" x14ac:dyDescent="0.25">
      <c r="B48" s="37">
        <v>6</v>
      </c>
      <c r="C48" s="1" t="s">
        <v>91</v>
      </c>
      <c r="D48" s="5" t="s">
        <v>2</v>
      </c>
      <c r="E48" s="14">
        <v>3</v>
      </c>
      <c r="F48" s="2"/>
      <c r="G48" s="38">
        <f>F48*E48</f>
        <v>0</v>
      </c>
      <c r="H48" s="15"/>
    </row>
    <row r="49" spans="2:8" ht="30" x14ac:dyDescent="0.25">
      <c r="B49" s="37">
        <v>7</v>
      </c>
      <c r="C49" s="4" t="s">
        <v>92</v>
      </c>
      <c r="D49" s="5" t="s">
        <v>67</v>
      </c>
      <c r="E49" s="14">
        <v>3</v>
      </c>
      <c r="F49" s="23"/>
      <c r="G49" s="38">
        <f t="shared" ref="G49" si="3">F49*E49</f>
        <v>0</v>
      </c>
      <c r="H49" s="15"/>
    </row>
    <row r="50" spans="2:8" ht="30" x14ac:dyDescent="0.25">
      <c r="B50" s="37">
        <v>8</v>
      </c>
      <c r="C50" s="1" t="s">
        <v>93</v>
      </c>
      <c r="D50" s="5" t="s">
        <v>5</v>
      </c>
      <c r="E50" s="14">
        <v>3</v>
      </c>
      <c r="F50" s="2"/>
      <c r="G50" s="38">
        <f>F50*E50</f>
        <v>0</v>
      </c>
      <c r="H50" s="15"/>
    </row>
    <row r="51" spans="2:8" x14ac:dyDescent="0.25">
      <c r="B51" s="125" t="s">
        <v>26</v>
      </c>
      <c r="C51" s="126"/>
      <c r="D51" s="126"/>
      <c r="E51" s="126"/>
      <c r="F51" s="126"/>
      <c r="G51" s="39">
        <f>SUM(G43:G50)</f>
        <v>0</v>
      </c>
      <c r="H51" s="17"/>
    </row>
    <row r="52" spans="2:8" x14ac:dyDescent="0.25">
      <c r="B52" s="125" t="s">
        <v>22</v>
      </c>
      <c r="C52" s="126"/>
      <c r="D52" s="126"/>
      <c r="E52" s="126"/>
      <c r="F52" s="126"/>
      <c r="G52" s="40">
        <v>50</v>
      </c>
      <c r="H52" s="19"/>
    </row>
    <row r="53" spans="2:8" x14ac:dyDescent="0.25">
      <c r="B53" s="41" t="s">
        <v>23</v>
      </c>
      <c r="C53" s="42"/>
      <c r="D53" s="43"/>
      <c r="E53" s="44"/>
      <c r="F53" s="45"/>
      <c r="G53" s="46">
        <f>G52*G51</f>
        <v>0</v>
      </c>
      <c r="H53" s="19"/>
    </row>
    <row r="54" spans="2:8" x14ac:dyDescent="0.25">
      <c r="D54" s="6"/>
      <c r="F54" s="6"/>
      <c r="G54" s="6"/>
      <c r="H54" s="15"/>
    </row>
    <row r="55" spans="2:8" x14ac:dyDescent="0.25">
      <c r="C55" s="127" t="s">
        <v>74</v>
      </c>
      <c r="D55" s="127"/>
      <c r="E55" s="127"/>
      <c r="F55" s="127"/>
      <c r="G55" s="53">
        <f>G53+G38+G12</f>
        <v>0</v>
      </c>
    </row>
  </sheetData>
  <sheetProtection sheet="1" objects="1" scenarios="1"/>
  <protectedRanges>
    <protectedRange sqref="F43:F50" name="Range3"/>
    <protectedRange sqref="F5:F9" name="Range1"/>
    <protectedRange sqref="F17:F35" name="Range2"/>
  </protectedRanges>
  <mergeCells count="28">
    <mergeCell ref="C15:C16"/>
    <mergeCell ref="D15:D16"/>
    <mergeCell ref="E15:E16"/>
    <mergeCell ref="F15:G15"/>
    <mergeCell ref="C55:F55"/>
    <mergeCell ref="B51:F51"/>
    <mergeCell ref="B52:F52"/>
    <mergeCell ref="B41:B42"/>
    <mergeCell ref="C41:C42"/>
    <mergeCell ref="D41:D42"/>
    <mergeCell ref="E41:E42"/>
    <mergeCell ref="F41:G41"/>
    <mergeCell ref="D3:D4"/>
    <mergeCell ref="E3:E4"/>
    <mergeCell ref="F3:G3"/>
    <mergeCell ref="B1:G1"/>
    <mergeCell ref="B40:G40"/>
    <mergeCell ref="B12:F12"/>
    <mergeCell ref="B10:F10"/>
    <mergeCell ref="B11:F11"/>
    <mergeCell ref="B2:G2"/>
    <mergeCell ref="B3:B4"/>
    <mergeCell ref="C3:C4"/>
    <mergeCell ref="B38:F38"/>
    <mergeCell ref="B36:F36"/>
    <mergeCell ref="B37:F37"/>
    <mergeCell ref="B14:G14"/>
    <mergeCell ref="B15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zoomScaleNormal="100" workbookViewId="0">
      <selection activeCell="F8" sqref="F8"/>
    </sheetView>
  </sheetViews>
  <sheetFormatPr defaultColWidth="9.140625" defaultRowHeight="15" x14ac:dyDescent="0.25"/>
  <cols>
    <col min="1" max="1" width="3.28515625" style="9" bestFit="1" customWidth="1"/>
    <col min="2" max="2" width="5.7109375" style="9" bestFit="1" customWidth="1"/>
    <col min="3" max="3" width="46.28515625" style="9" bestFit="1" customWidth="1"/>
    <col min="4" max="4" width="11.5703125" style="78" bestFit="1" customWidth="1"/>
    <col min="5" max="5" width="9.7109375" style="55" bestFit="1" customWidth="1"/>
    <col min="6" max="6" width="11" style="55" bestFit="1" customWidth="1"/>
    <col min="7" max="7" width="18.42578125" style="55" bestFit="1" customWidth="1"/>
    <col min="8" max="8" width="6.7109375" style="55" bestFit="1" customWidth="1"/>
    <col min="9" max="9" width="12.85546875" style="9" bestFit="1" customWidth="1"/>
    <col min="10" max="10" width="27.5703125" style="9" bestFit="1" customWidth="1"/>
    <col min="11" max="11" width="19" style="56" bestFit="1" customWidth="1"/>
    <col min="12" max="16384" width="9.140625" style="9"/>
  </cols>
  <sheetData>
    <row r="1" spans="2:8" ht="18.75" x14ac:dyDescent="0.25">
      <c r="B1" s="111" t="s">
        <v>62</v>
      </c>
      <c r="C1" s="111"/>
      <c r="D1" s="111"/>
      <c r="E1" s="111"/>
      <c r="F1" s="111"/>
      <c r="G1" s="111"/>
    </row>
    <row r="2" spans="2:8" x14ac:dyDescent="0.25">
      <c r="B2" s="131" t="s">
        <v>39</v>
      </c>
      <c r="C2" s="132"/>
      <c r="D2" s="132"/>
      <c r="E2" s="132"/>
      <c r="F2" s="132"/>
      <c r="G2" s="133"/>
      <c r="H2" s="57"/>
    </row>
    <row r="3" spans="2:8" x14ac:dyDescent="0.25">
      <c r="B3" s="134" t="s">
        <v>0</v>
      </c>
      <c r="C3" s="135" t="s">
        <v>36</v>
      </c>
      <c r="D3" s="136" t="s">
        <v>1</v>
      </c>
      <c r="E3" s="128" t="s">
        <v>21</v>
      </c>
      <c r="F3" s="129" t="s">
        <v>37</v>
      </c>
      <c r="G3" s="130"/>
      <c r="H3" s="58"/>
    </row>
    <row r="4" spans="2:8" x14ac:dyDescent="0.25">
      <c r="B4" s="134"/>
      <c r="C4" s="135"/>
      <c r="D4" s="136"/>
      <c r="E4" s="128"/>
      <c r="F4" s="59" t="s">
        <v>16</v>
      </c>
      <c r="G4" s="60" t="s">
        <v>20</v>
      </c>
      <c r="H4" s="61"/>
    </row>
    <row r="5" spans="2:8" x14ac:dyDescent="0.25">
      <c r="B5" s="62">
        <v>1</v>
      </c>
      <c r="C5" s="1" t="s">
        <v>112</v>
      </c>
      <c r="D5" s="16" t="s">
        <v>43</v>
      </c>
      <c r="E5" s="64">
        <v>1</v>
      </c>
      <c r="F5" s="64"/>
      <c r="G5" s="65">
        <f>F5*E5</f>
        <v>0</v>
      </c>
      <c r="H5" s="57"/>
    </row>
    <row r="6" spans="2:8" x14ac:dyDescent="0.25">
      <c r="B6" s="62">
        <v>2</v>
      </c>
      <c r="C6" s="16" t="s">
        <v>137</v>
      </c>
      <c r="D6" s="16" t="s">
        <v>43</v>
      </c>
      <c r="E6" s="64">
        <v>1</v>
      </c>
      <c r="F6" s="64"/>
      <c r="G6" s="65">
        <f t="shared" ref="G6:G25" si="0">F6*E6</f>
        <v>0</v>
      </c>
      <c r="H6" s="57"/>
    </row>
    <row r="7" spans="2:8" x14ac:dyDescent="0.25">
      <c r="B7" s="62">
        <v>3</v>
      </c>
      <c r="C7" s="16" t="s">
        <v>138</v>
      </c>
      <c r="D7" s="16" t="s">
        <v>43</v>
      </c>
      <c r="E7" s="64">
        <v>1</v>
      </c>
      <c r="F7" s="64"/>
      <c r="G7" s="65">
        <f t="shared" si="0"/>
        <v>0</v>
      </c>
      <c r="H7" s="57"/>
    </row>
    <row r="8" spans="2:8" x14ac:dyDescent="0.25">
      <c r="B8" s="62">
        <v>4</v>
      </c>
      <c r="C8" s="16" t="s">
        <v>139</v>
      </c>
      <c r="D8" s="16" t="s">
        <v>43</v>
      </c>
      <c r="E8" s="64">
        <v>1</v>
      </c>
      <c r="F8" s="64"/>
      <c r="G8" s="65">
        <f t="shared" si="0"/>
        <v>0</v>
      </c>
      <c r="H8" s="57"/>
    </row>
    <row r="9" spans="2:8" ht="30" x14ac:dyDescent="0.25">
      <c r="B9" s="62">
        <v>5</v>
      </c>
      <c r="C9" s="16" t="s">
        <v>140</v>
      </c>
      <c r="D9" s="16" t="s">
        <v>43</v>
      </c>
      <c r="E9" s="64">
        <v>2</v>
      </c>
      <c r="F9" s="64"/>
      <c r="G9" s="65">
        <f t="shared" si="0"/>
        <v>0</v>
      </c>
      <c r="H9" s="57"/>
    </row>
    <row r="10" spans="2:8" ht="30" x14ac:dyDescent="0.25">
      <c r="B10" s="62">
        <v>6</v>
      </c>
      <c r="C10" s="101" t="s">
        <v>208</v>
      </c>
      <c r="D10" s="16" t="s">
        <v>43</v>
      </c>
      <c r="E10" s="64">
        <v>1</v>
      </c>
      <c r="F10" s="64"/>
      <c r="G10" s="65">
        <f t="shared" si="0"/>
        <v>0</v>
      </c>
      <c r="H10" s="57"/>
    </row>
    <row r="11" spans="2:8" ht="30" x14ac:dyDescent="0.25">
      <c r="B11" s="62">
        <v>7</v>
      </c>
      <c r="C11" s="16" t="s">
        <v>141</v>
      </c>
      <c r="D11" s="16" t="s">
        <v>43</v>
      </c>
      <c r="E11" s="64">
        <v>5</v>
      </c>
      <c r="F11" s="64"/>
      <c r="G11" s="65">
        <f t="shared" si="0"/>
        <v>0</v>
      </c>
      <c r="H11" s="57"/>
    </row>
    <row r="12" spans="2:8" x14ac:dyDescent="0.25">
      <c r="B12" s="62">
        <v>8</v>
      </c>
      <c r="C12" s="16" t="s">
        <v>142</v>
      </c>
      <c r="D12" s="16" t="s">
        <v>43</v>
      </c>
      <c r="E12" s="64">
        <v>1</v>
      </c>
      <c r="F12" s="64"/>
      <c r="G12" s="65">
        <f t="shared" si="0"/>
        <v>0</v>
      </c>
      <c r="H12" s="57"/>
    </row>
    <row r="13" spans="2:8" x14ac:dyDescent="0.25">
      <c r="B13" s="62">
        <v>9</v>
      </c>
      <c r="C13" s="16" t="s">
        <v>143</v>
      </c>
      <c r="D13" s="16" t="s">
        <v>43</v>
      </c>
      <c r="E13" s="64">
        <v>1</v>
      </c>
      <c r="F13" s="64"/>
      <c r="G13" s="65">
        <f t="shared" si="0"/>
        <v>0</v>
      </c>
      <c r="H13" s="57"/>
    </row>
    <row r="14" spans="2:8" x14ac:dyDescent="0.25">
      <c r="B14" s="62">
        <v>10</v>
      </c>
      <c r="C14" s="16" t="s">
        <v>144</v>
      </c>
      <c r="D14" s="16" t="s">
        <v>43</v>
      </c>
      <c r="E14" s="64">
        <v>1</v>
      </c>
      <c r="F14" s="64"/>
      <c r="G14" s="65">
        <f t="shared" si="0"/>
        <v>0</v>
      </c>
      <c r="H14" s="57"/>
    </row>
    <row r="15" spans="2:8" x14ac:dyDescent="0.25">
      <c r="B15" s="62">
        <v>11</v>
      </c>
      <c r="C15" s="72" t="s">
        <v>113</v>
      </c>
      <c r="D15" s="101" t="s">
        <v>207</v>
      </c>
      <c r="E15" s="64">
        <v>1</v>
      </c>
      <c r="F15" s="64"/>
      <c r="G15" s="65">
        <f t="shared" si="0"/>
        <v>0</v>
      </c>
      <c r="H15" s="57"/>
    </row>
    <row r="16" spans="2:8" ht="30" x14ac:dyDescent="0.25">
      <c r="B16" s="62">
        <v>12</v>
      </c>
      <c r="C16" s="1" t="s">
        <v>209</v>
      </c>
      <c r="D16" s="16" t="s">
        <v>43</v>
      </c>
      <c r="E16" s="64">
        <v>1</v>
      </c>
      <c r="F16" s="64"/>
      <c r="G16" s="65">
        <f t="shared" si="0"/>
        <v>0</v>
      </c>
      <c r="H16" s="57"/>
    </row>
    <row r="17" spans="2:8" x14ac:dyDescent="0.25">
      <c r="B17" s="62">
        <v>13</v>
      </c>
      <c r="C17" s="1" t="s">
        <v>145</v>
      </c>
      <c r="D17" s="25" t="s">
        <v>43</v>
      </c>
      <c r="E17" s="64">
        <v>1</v>
      </c>
      <c r="F17" s="64"/>
      <c r="G17" s="65">
        <f t="shared" si="0"/>
        <v>0</v>
      </c>
      <c r="H17" s="57"/>
    </row>
    <row r="18" spans="2:8" x14ac:dyDescent="0.25">
      <c r="B18" s="62">
        <v>14</v>
      </c>
      <c r="C18" s="1" t="s">
        <v>114</v>
      </c>
      <c r="D18" s="25" t="s">
        <v>43</v>
      </c>
      <c r="E18" s="64">
        <v>2</v>
      </c>
      <c r="F18" s="64"/>
      <c r="G18" s="65">
        <f t="shared" si="0"/>
        <v>0</v>
      </c>
      <c r="H18" s="57"/>
    </row>
    <row r="19" spans="2:8" x14ac:dyDescent="0.25">
      <c r="B19" s="62">
        <v>15</v>
      </c>
      <c r="C19" s="1" t="s">
        <v>146</v>
      </c>
      <c r="D19" s="25" t="s">
        <v>43</v>
      </c>
      <c r="E19" s="64">
        <v>2</v>
      </c>
      <c r="F19" s="64"/>
      <c r="G19" s="65">
        <f t="shared" si="0"/>
        <v>0</v>
      </c>
      <c r="H19" s="57"/>
    </row>
    <row r="20" spans="2:8" ht="30" x14ac:dyDescent="0.25">
      <c r="B20" s="62">
        <v>16</v>
      </c>
      <c r="C20" s="1" t="s">
        <v>115</v>
      </c>
      <c r="D20" s="25" t="s">
        <v>43</v>
      </c>
      <c r="E20" s="64">
        <v>1</v>
      </c>
      <c r="F20" s="64"/>
      <c r="G20" s="65">
        <f t="shared" si="0"/>
        <v>0</v>
      </c>
      <c r="H20" s="57"/>
    </row>
    <row r="21" spans="2:8" x14ac:dyDescent="0.25">
      <c r="B21" s="62">
        <v>17</v>
      </c>
      <c r="C21" s="1" t="s">
        <v>116</v>
      </c>
      <c r="D21" s="25" t="s">
        <v>43</v>
      </c>
      <c r="E21" s="64">
        <v>2</v>
      </c>
      <c r="F21" s="64"/>
      <c r="G21" s="65">
        <f t="shared" si="0"/>
        <v>0</v>
      </c>
      <c r="H21" s="57"/>
    </row>
    <row r="22" spans="2:8" x14ac:dyDescent="0.25">
      <c r="B22" s="62">
        <v>18</v>
      </c>
      <c r="C22" s="1" t="s">
        <v>117</v>
      </c>
      <c r="D22" s="26" t="s">
        <v>43</v>
      </c>
      <c r="E22" s="64">
        <v>1</v>
      </c>
      <c r="F22" s="64"/>
      <c r="G22" s="65">
        <f t="shared" si="0"/>
        <v>0</v>
      </c>
      <c r="H22" s="57"/>
    </row>
    <row r="23" spans="2:8" ht="30" x14ac:dyDescent="0.25">
      <c r="B23" s="62">
        <v>19</v>
      </c>
      <c r="C23" s="1" t="s">
        <v>118</v>
      </c>
      <c r="D23" s="26" t="s">
        <v>43</v>
      </c>
      <c r="E23" s="64">
        <v>2</v>
      </c>
      <c r="F23" s="64"/>
      <c r="G23" s="65">
        <f t="shared" si="0"/>
        <v>0</v>
      </c>
      <c r="H23" s="57"/>
    </row>
    <row r="24" spans="2:8" ht="30" x14ac:dyDescent="0.25">
      <c r="B24" s="62">
        <v>20</v>
      </c>
      <c r="C24" s="1" t="s">
        <v>119</v>
      </c>
      <c r="D24" s="25" t="s">
        <v>43</v>
      </c>
      <c r="E24" s="64">
        <v>1</v>
      </c>
      <c r="F24" s="64"/>
      <c r="G24" s="65">
        <f t="shared" si="0"/>
        <v>0</v>
      </c>
      <c r="H24" s="57"/>
    </row>
    <row r="25" spans="2:8" ht="60" x14ac:dyDescent="0.25">
      <c r="B25" s="62">
        <v>21</v>
      </c>
      <c r="C25" s="72" t="s">
        <v>220</v>
      </c>
      <c r="D25" s="102" t="s">
        <v>43</v>
      </c>
      <c r="E25" s="103">
        <v>1</v>
      </c>
      <c r="F25" s="103"/>
      <c r="G25" s="104">
        <f t="shared" si="0"/>
        <v>0</v>
      </c>
      <c r="H25" s="57"/>
    </row>
    <row r="26" spans="2:8" x14ac:dyDescent="0.25">
      <c r="B26" s="137" t="s">
        <v>26</v>
      </c>
      <c r="C26" s="138"/>
      <c r="D26" s="138"/>
      <c r="E26" s="138"/>
      <c r="F26" s="138"/>
      <c r="G26" s="54">
        <f>SUM(G5:G25)</f>
        <v>0</v>
      </c>
      <c r="H26" s="57"/>
    </row>
    <row r="27" spans="2:8" x14ac:dyDescent="0.25">
      <c r="B27" s="137" t="s">
        <v>22</v>
      </c>
      <c r="C27" s="138"/>
      <c r="D27" s="138"/>
      <c r="E27" s="138"/>
      <c r="F27" s="138"/>
      <c r="G27" s="66">
        <v>20</v>
      </c>
      <c r="H27" s="67"/>
    </row>
    <row r="28" spans="2:8" x14ac:dyDescent="0.25">
      <c r="B28" s="139" t="s">
        <v>23</v>
      </c>
      <c r="C28" s="140"/>
      <c r="D28" s="140"/>
      <c r="E28" s="140"/>
      <c r="F28" s="141"/>
      <c r="G28" s="68">
        <f>G27*G26</f>
        <v>0</v>
      </c>
      <c r="H28" s="67"/>
    </row>
    <row r="29" spans="2:8" x14ac:dyDescent="0.25">
      <c r="B29" s="69"/>
      <c r="C29" s="70"/>
      <c r="D29" s="71"/>
      <c r="E29" s="57"/>
      <c r="F29" s="57"/>
      <c r="G29" s="67"/>
      <c r="H29" s="67"/>
    </row>
    <row r="30" spans="2:8" x14ac:dyDescent="0.25">
      <c r="B30" s="131" t="s">
        <v>40</v>
      </c>
      <c r="C30" s="132"/>
      <c r="D30" s="132"/>
      <c r="E30" s="132"/>
      <c r="F30" s="132"/>
      <c r="G30" s="133"/>
      <c r="H30" s="67"/>
    </row>
    <row r="31" spans="2:8" x14ac:dyDescent="0.25">
      <c r="B31" s="134" t="s">
        <v>0</v>
      </c>
      <c r="C31" s="135" t="s">
        <v>36</v>
      </c>
      <c r="D31" s="136" t="s">
        <v>1</v>
      </c>
      <c r="E31" s="128" t="s">
        <v>21</v>
      </c>
      <c r="F31" s="129" t="s">
        <v>37</v>
      </c>
      <c r="G31" s="130"/>
      <c r="H31" s="58"/>
    </row>
    <row r="32" spans="2:8" x14ac:dyDescent="0.25">
      <c r="B32" s="134"/>
      <c r="C32" s="135"/>
      <c r="D32" s="136"/>
      <c r="E32" s="128"/>
      <c r="F32" s="59" t="s">
        <v>16</v>
      </c>
      <c r="G32" s="60" t="s">
        <v>20</v>
      </c>
      <c r="H32" s="61"/>
    </row>
    <row r="33" spans="2:8" ht="60" x14ac:dyDescent="0.25">
      <c r="B33" s="62">
        <v>1</v>
      </c>
      <c r="C33" s="1" t="s">
        <v>120</v>
      </c>
      <c r="D33" s="16" t="s">
        <v>43</v>
      </c>
      <c r="E33" s="64">
        <v>4</v>
      </c>
      <c r="F33" s="64"/>
      <c r="G33" s="65">
        <f>F33*E33</f>
        <v>0</v>
      </c>
      <c r="H33" s="57"/>
    </row>
    <row r="34" spans="2:8" x14ac:dyDescent="0.25">
      <c r="B34" s="62">
        <v>2</v>
      </c>
      <c r="C34" s="1" t="s">
        <v>121</v>
      </c>
      <c r="D34" s="16" t="s">
        <v>43</v>
      </c>
      <c r="E34" s="64">
        <v>5</v>
      </c>
      <c r="F34" s="64"/>
      <c r="G34" s="65">
        <f>F34*E34</f>
        <v>0</v>
      </c>
      <c r="H34" s="57"/>
    </row>
    <row r="35" spans="2:8" ht="45" x14ac:dyDescent="0.25">
      <c r="B35" s="62">
        <v>3</v>
      </c>
      <c r="C35" s="1" t="s">
        <v>122</v>
      </c>
      <c r="D35" s="16" t="s">
        <v>43</v>
      </c>
      <c r="E35" s="64">
        <v>4</v>
      </c>
      <c r="F35" s="64"/>
      <c r="G35" s="65">
        <f t="shared" ref="G35:G51" si="1">F35*E35</f>
        <v>0</v>
      </c>
      <c r="H35" s="57"/>
    </row>
    <row r="36" spans="2:8" ht="75" x14ac:dyDescent="0.25">
      <c r="B36" s="62">
        <v>4</v>
      </c>
      <c r="C36" s="1" t="s">
        <v>123</v>
      </c>
      <c r="D36" s="16" t="s">
        <v>43</v>
      </c>
      <c r="E36" s="64">
        <v>24</v>
      </c>
      <c r="F36" s="64"/>
      <c r="G36" s="65">
        <f t="shared" si="1"/>
        <v>0</v>
      </c>
      <c r="H36" s="57"/>
    </row>
    <row r="37" spans="2:8" ht="30" x14ac:dyDescent="0.25">
      <c r="B37" s="62">
        <v>5</v>
      </c>
      <c r="C37" s="1" t="s">
        <v>124</v>
      </c>
      <c r="D37" s="16" t="s">
        <v>15</v>
      </c>
      <c r="E37" s="64">
        <v>5</v>
      </c>
      <c r="F37" s="64"/>
      <c r="G37" s="65">
        <f t="shared" si="1"/>
        <v>0</v>
      </c>
      <c r="H37" s="57"/>
    </row>
    <row r="38" spans="2:8" ht="30" x14ac:dyDescent="0.25">
      <c r="B38" s="62">
        <v>6</v>
      </c>
      <c r="C38" s="1" t="s">
        <v>125</v>
      </c>
      <c r="D38" s="16" t="s">
        <v>43</v>
      </c>
      <c r="E38" s="64">
        <v>12</v>
      </c>
      <c r="F38" s="64"/>
      <c r="G38" s="65">
        <f t="shared" si="1"/>
        <v>0</v>
      </c>
      <c r="H38" s="57"/>
    </row>
    <row r="39" spans="2:8" ht="30" x14ac:dyDescent="0.25">
      <c r="B39" s="62">
        <v>7</v>
      </c>
      <c r="C39" s="72" t="s">
        <v>211</v>
      </c>
      <c r="D39" s="16" t="s">
        <v>43</v>
      </c>
      <c r="E39" s="64">
        <v>6</v>
      </c>
      <c r="F39" s="64"/>
      <c r="G39" s="65">
        <f t="shared" si="1"/>
        <v>0</v>
      </c>
      <c r="H39" s="57"/>
    </row>
    <row r="40" spans="2:8" x14ac:dyDescent="0.25">
      <c r="B40" s="62">
        <v>8</v>
      </c>
      <c r="C40" s="72" t="s">
        <v>210</v>
      </c>
      <c r="D40" s="25" t="s">
        <v>55</v>
      </c>
      <c r="E40" s="64">
        <v>10</v>
      </c>
      <c r="F40" s="64"/>
      <c r="G40" s="65">
        <f t="shared" si="1"/>
        <v>0</v>
      </c>
      <c r="H40" s="57"/>
    </row>
    <row r="41" spans="2:8" ht="30" x14ac:dyDescent="0.25">
      <c r="B41" s="62">
        <v>9</v>
      </c>
      <c r="C41" s="72" t="s">
        <v>126</v>
      </c>
      <c r="D41" s="25" t="s">
        <v>43</v>
      </c>
      <c r="E41" s="64">
        <v>6</v>
      </c>
      <c r="F41" s="64"/>
      <c r="G41" s="65">
        <f t="shared" si="1"/>
        <v>0</v>
      </c>
      <c r="H41" s="57"/>
    </row>
    <row r="42" spans="2:8" ht="30" x14ac:dyDescent="0.25">
      <c r="B42" s="62">
        <v>10</v>
      </c>
      <c r="C42" s="72" t="s">
        <v>127</v>
      </c>
      <c r="D42" s="25" t="s">
        <v>43</v>
      </c>
      <c r="E42" s="64">
        <v>6</v>
      </c>
      <c r="F42" s="64"/>
      <c r="G42" s="65">
        <f t="shared" si="1"/>
        <v>0</v>
      </c>
      <c r="H42" s="57"/>
    </row>
    <row r="43" spans="2:8" x14ac:dyDescent="0.25">
      <c r="B43" s="62">
        <v>11</v>
      </c>
      <c r="C43" s="72" t="s">
        <v>128</v>
      </c>
      <c r="D43" s="25" t="s">
        <v>43</v>
      </c>
      <c r="E43" s="64">
        <v>6</v>
      </c>
      <c r="F43" s="64"/>
      <c r="G43" s="65">
        <f t="shared" si="1"/>
        <v>0</v>
      </c>
      <c r="H43" s="57"/>
    </row>
    <row r="44" spans="2:8" x14ac:dyDescent="0.25">
      <c r="B44" s="62">
        <v>12</v>
      </c>
      <c r="C44" s="72" t="s">
        <v>129</v>
      </c>
      <c r="D44" s="25" t="s">
        <v>43</v>
      </c>
      <c r="E44" s="64">
        <v>6</v>
      </c>
      <c r="F44" s="64"/>
      <c r="G44" s="65">
        <f t="shared" si="1"/>
        <v>0</v>
      </c>
      <c r="H44" s="57"/>
    </row>
    <row r="45" spans="2:8" ht="30" x14ac:dyDescent="0.25">
      <c r="B45" s="62">
        <v>13</v>
      </c>
      <c r="C45" s="72" t="s">
        <v>212</v>
      </c>
      <c r="D45" s="25" t="s">
        <v>43</v>
      </c>
      <c r="E45" s="64">
        <v>24</v>
      </c>
      <c r="F45" s="64"/>
      <c r="G45" s="65">
        <f t="shared" si="1"/>
        <v>0</v>
      </c>
      <c r="H45" s="57"/>
    </row>
    <row r="46" spans="2:8" x14ac:dyDescent="0.25">
      <c r="B46" s="62">
        <v>14</v>
      </c>
      <c r="C46" s="72" t="s">
        <v>216</v>
      </c>
      <c r="D46" s="25" t="s">
        <v>43</v>
      </c>
      <c r="E46" s="64">
        <v>30</v>
      </c>
      <c r="F46" s="64"/>
      <c r="G46" s="65">
        <f t="shared" si="1"/>
        <v>0</v>
      </c>
      <c r="H46" s="57"/>
    </row>
    <row r="47" spans="2:8" x14ac:dyDescent="0.25">
      <c r="B47" s="62">
        <v>15</v>
      </c>
      <c r="C47" s="72" t="s">
        <v>130</v>
      </c>
      <c r="D47" s="25" t="s">
        <v>43</v>
      </c>
      <c r="E47" s="64">
        <v>24</v>
      </c>
      <c r="F47" s="64"/>
      <c r="G47" s="65">
        <f t="shared" si="1"/>
        <v>0</v>
      </c>
      <c r="H47" s="57"/>
    </row>
    <row r="48" spans="2:8" ht="30" x14ac:dyDescent="0.25">
      <c r="B48" s="62">
        <v>16</v>
      </c>
      <c r="C48" s="72" t="s">
        <v>131</v>
      </c>
      <c r="D48" s="25" t="s">
        <v>55</v>
      </c>
      <c r="E48" s="64">
        <v>2</v>
      </c>
      <c r="F48" s="64"/>
      <c r="G48" s="65">
        <f t="shared" si="1"/>
        <v>0</v>
      </c>
      <c r="H48" s="57"/>
    </row>
    <row r="49" spans="1:8" ht="90" x14ac:dyDescent="0.25">
      <c r="B49" s="62">
        <v>17</v>
      </c>
      <c r="C49" s="72" t="s">
        <v>218</v>
      </c>
      <c r="D49" s="25" t="s">
        <v>43</v>
      </c>
      <c r="E49" s="64">
        <v>12</v>
      </c>
      <c r="F49" s="64"/>
      <c r="G49" s="65">
        <f t="shared" si="1"/>
        <v>0</v>
      </c>
      <c r="H49" s="57"/>
    </row>
    <row r="50" spans="1:8" ht="75" x14ac:dyDescent="0.25">
      <c r="B50" s="62">
        <v>18</v>
      </c>
      <c r="C50" s="72" t="s">
        <v>219</v>
      </c>
      <c r="D50" s="25" t="s">
        <v>43</v>
      </c>
      <c r="E50" s="64">
        <v>12</v>
      </c>
      <c r="F50" s="64"/>
      <c r="G50" s="65">
        <f t="shared" si="1"/>
        <v>0</v>
      </c>
      <c r="H50" s="57"/>
    </row>
    <row r="51" spans="1:8" ht="30" x14ac:dyDescent="0.25">
      <c r="B51" s="62">
        <v>19</v>
      </c>
      <c r="C51" s="72" t="s">
        <v>217</v>
      </c>
      <c r="D51" s="25" t="s">
        <v>42</v>
      </c>
      <c r="E51" s="64">
        <v>12</v>
      </c>
      <c r="F51" s="64"/>
      <c r="G51" s="65">
        <f t="shared" si="1"/>
        <v>0</v>
      </c>
      <c r="H51" s="57"/>
    </row>
    <row r="52" spans="1:8" x14ac:dyDescent="0.25">
      <c r="B52" s="137" t="s">
        <v>26</v>
      </c>
      <c r="C52" s="138"/>
      <c r="D52" s="138"/>
      <c r="E52" s="138"/>
      <c r="F52" s="138"/>
      <c r="G52" s="54">
        <f>SUM(G33:G51)</f>
        <v>0</v>
      </c>
      <c r="H52" s="73"/>
    </row>
    <row r="53" spans="1:8" x14ac:dyDescent="0.25">
      <c r="B53" s="137" t="s">
        <v>22</v>
      </c>
      <c r="C53" s="138"/>
      <c r="D53" s="138"/>
      <c r="E53" s="138"/>
      <c r="F53" s="138"/>
      <c r="G53" s="66">
        <v>30</v>
      </c>
      <c r="H53" s="67"/>
    </row>
    <row r="54" spans="1:8" x14ac:dyDescent="0.25">
      <c r="B54" s="139" t="s">
        <v>23</v>
      </c>
      <c r="C54" s="140"/>
      <c r="D54" s="140"/>
      <c r="E54" s="140"/>
      <c r="F54" s="141"/>
      <c r="G54" s="68">
        <f>G53*G52</f>
        <v>0</v>
      </c>
      <c r="H54" s="67"/>
    </row>
    <row r="55" spans="1:8" x14ac:dyDescent="0.25">
      <c r="A55" s="74"/>
      <c r="C55" s="75"/>
      <c r="D55" s="76"/>
      <c r="E55" s="73"/>
      <c r="F55" s="73"/>
      <c r="G55" s="61"/>
      <c r="H55" s="61"/>
    </row>
    <row r="56" spans="1:8" x14ac:dyDescent="0.25">
      <c r="B56" s="131" t="s">
        <v>47</v>
      </c>
      <c r="C56" s="132"/>
      <c r="D56" s="132"/>
      <c r="E56" s="132"/>
      <c r="F56" s="132"/>
      <c r="G56" s="133"/>
    </row>
    <row r="57" spans="1:8" x14ac:dyDescent="0.25">
      <c r="B57" s="134" t="s">
        <v>0</v>
      </c>
      <c r="C57" s="135" t="s">
        <v>36</v>
      </c>
      <c r="D57" s="136" t="s">
        <v>1</v>
      </c>
      <c r="E57" s="128" t="s">
        <v>21</v>
      </c>
      <c r="F57" s="129" t="s">
        <v>37</v>
      </c>
      <c r="G57" s="130"/>
    </row>
    <row r="58" spans="1:8" x14ac:dyDescent="0.25">
      <c r="B58" s="134"/>
      <c r="C58" s="135"/>
      <c r="D58" s="136"/>
      <c r="E58" s="128"/>
      <c r="F58" s="59" t="s">
        <v>16</v>
      </c>
      <c r="G58" s="60" t="s">
        <v>20</v>
      </c>
    </row>
    <row r="59" spans="1:8" ht="30" x14ac:dyDescent="0.25">
      <c r="B59" s="62">
        <v>1</v>
      </c>
      <c r="C59" s="1" t="s">
        <v>147</v>
      </c>
      <c r="D59" s="16" t="s">
        <v>42</v>
      </c>
      <c r="E59" s="87">
        <v>2</v>
      </c>
      <c r="F59" s="64"/>
      <c r="G59" s="65">
        <f t="shared" ref="G59:G68" si="2">F59*E59</f>
        <v>0</v>
      </c>
    </row>
    <row r="60" spans="1:8" ht="30" x14ac:dyDescent="0.25">
      <c r="B60" s="62">
        <v>2</v>
      </c>
      <c r="C60" s="1" t="s">
        <v>148</v>
      </c>
      <c r="D60" s="16" t="s">
        <v>42</v>
      </c>
      <c r="E60" s="87">
        <v>2</v>
      </c>
      <c r="F60" s="64"/>
      <c r="G60" s="65">
        <f t="shared" si="2"/>
        <v>0</v>
      </c>
    </row>
    <row r="61" spans="1:8" ht="30" x14ac:dyDescent="0.25">
      <c r="B61" s="62">
        <v>3</v>
      </c>
      <c r="C61" s="1" t="s">
        <v>149</v>
      </c>
      <c r="D61" s="16" t="s">
        <v>42</v>
      </c>
      <c r="E61" s="87">
        <v>1</v>
      </c>
      <c r="F61" s="64"/>
      <c r="G61" s="65">
        <f t="shared" si="2"/>
        <v>0</v>
      </c>
    </row>
    <row r="62" spans="1:8" ht="30" x14ac:dyDescent="0.25">
      <c r="B62" s="62">
        <v>4</v>
      </c>
      <c r="C62" s="1" t="s">
        <v>150</v>
      </c>
      <c r="D62" s="16" t="s">
        <v>42</v>
      </c>
      <c r="E62" s="87">
        <v>2</v>
      </c>
      <c r="F62" s="64"/>
      <c r="G62" s="65">
        <f t="shared" si="2"/>
        <v>0</v>
      </c>
    </row>
    <row r="63" spans="1:8" ht="30" x14ac:dyDescent="0.25">
      <c r="B63" s="62">
        <v>5</v>
      </c>
      <c r="C63" s="1" t="s">
        <v>151</v>
      </c>
      <c r="D63" s="16" t="s">
        <v>42</v>
      </c>
      <c r="E63" s="87">
        <v>2</v>
      </c>
      <c r="F63" s="64"/>
      <c r="G63" s="65">
        <f t="shared" si="2"/>
        <v>0</v>
      </c>
    </row>
    <row r="64" spans="1:8" ht="30" x14ac:dyDescent="0.25">
      <c r="B64" s="62">
        <v>6</v>
      </c>
      <c r="C64" s="1" t="s">
        <v>152</v>
      </c>
      <c r="D64" s="16" t="s">
        <v>42</v>
      </c>
      <c r="E64" s="87">
        <v>2</v>
      </c>
      <c r="F64" s="64"/>
      <c r="G64" s="65">
        <f t="shared" si="2"/>
        <v>0</v>
      </c>
    </row>
    <row r="65" spans="1:14" x14ac:dyDescent="0.25">
      <c r="B65" s="62">
        <v>7</v>
      </c>
      <c r="C65" s="1" t="s">
        <v>153</v>
      </c>
      <c r="D65" s="16" t="s">
        <v>42</v>
      </c>
      <c r="E65" s="87">
        <v>1</v>
      </c>
      <c r="F65" s="64"/>
      <c r="G65" s="65">
        <f t="shared" si="2"/>
        <v>0</v>
      </c>
    </row>
    <row r="66" spans="1:14" x14ac:dyDescent="0.25">
      <c r="B66" s="62">
        <v>8</v>
      </c>
      <c r="C66" s="1" t="s">
        <v>154</v>
      </c>
      <c r="D66" s="16" t="s">
        <v>42</v>
      </c>
      <c r="E66" s="87">
        <v>2</v>
      </c>
      <c r="F66" s="64"/>
      <c r="G66" s="65">
        <f t="shared" si="2"/>
        <v>0</v>
      </c>
    </row>
    <row r="67" spans="1:14" ht="45" x14ac:dyDescent="0.25">
      <c r="B67" s="62">
        <v>9</v>
      </c>
      <c r="C67" s="1" t="s">
        <v>155</v>
      </c>
      <c r="D67" s="16" t="s">
        <v>42</v>
      </c>
      <c r="E67" s="87">
        <v>2</v>
      </c>
      <c r="F67" s="64"/>
      <c r="G67" s="65">
        <f t="shared" si="2"/>
        <v>0</v>
      </c>
    </row>
    <row r="68" spans="1:14" ht="30" x14ac:dyDescent="0.25">
      <c r="B68" s="62">
        <v>10</v>
      </c>
      <c r="C68" s="1" t="s">
        <v>156</v>
      </c>
      <c r="D68" s="16" t="s">
        <v>42</v>
      </c>
      <c r="E68" s="87">
        <v>2</v>
      </c>
      <c r="F68" s="64"/>
      <c r="G68" s="65">
        <f t="shared" si="2"/>
        <v>0</v>
      </c>
    </row>
    <row r="69" spans="1:14" x14ac:dyDescent="0.25">
      <c r="B69" s="137" t="s">
        <v>26</v>
      </c>
      <c r="C69" s="138"/>
      <c r="D69" s="138"/>
      <c r="E69" s="138"/>
      <c r="F69" s="138"/>
      <c r="G69" s="54">
        <f>SUM(G59:G68)</f>
        <v>0</v>
      </c>
    </row>
    <row r="70" spans="1:14" x14ac:dyDescent="0.25">
      <c r="B70" s="137" t="s">
        <v>22</v>
      </c>
      <c r="C70" s="138"/>
      <c r="D70" s="138"/>
      <c r="E70" s="138"/>
      <c r="F70" s="138"/>
      <c r="G70" s="54">
        <v>40</v>
      </c>
    </row>
    <row r="71" spans="1:14" x14ac:dyDescent="0.25">
      <c r="B71" s="139" t="s">
        <v>23</v>
      </c>
      <c r="C71" s="140"/>
      <c r="D71" s="140"/>
      <c r="E71" s="140"/>
      <c r="F71" s="141"/>
      <c r="G71" s="77">
        <f>G70*G69</f>
        <v>0</v>
      </c>
    </row>
    <row r="72" spans="1:14" s="55" customFormat="1" x14ac:dyDescent="0.25">
      <c r="A72" s="9"/>
      <c r="B72" s="69"/>
      <c r="C72" s="70"/>
      <c r="D72" s="71"/>
      <c r="E72" s="57"/>
      <c r="F72" s="57"/>
      <c r="G72" s="73"/>
      <c r="I72" s="9"/>
      <c r="J72" s="9"/>
      <c r="K72" s="56"/>
      <c r="L72" s="9"/>
      <c r="M72" s="9"/>
      <c r="N72" s="9"/>
    </row>
    <row r="73" spans="1:14" s="55" customFormat="1" x14ac:dyDescent="0.25">
      <c r="A73" s="10"/>
      <c r="B73" s="131" t="s">
        <v>58</v>
      </c>
      <c r="C73" s="132"/>
      <c r="D73" s="132"/>
      <c r="E73" s="132"/>
      <c r="F73" s="132"/>
      <c r="G73" s="133"/>
      <c r="I73" s="9"/>
      <c r="J73" s="9"/>
      <c r="K73" s="56"/>
      <c r="L73" s="9"/>
      <c r="M73" s="9"/>
      <c r="N73" s="9"/>
    </row>
    <row r="74" spans="1:14" s="55" customFormat="1" x14ac:dyDescent="0.25">
      <c r="A74" s="9"/>
      <c r="B74" s="134" t="s">
        <v>0</v>
      </c>
      <c r="C74" s="135" t="s">
        <v>36</v>
      </c>
      <c r="D74" s="136" t="s">
        <v>1</v>
      </c>
      <c r="E74" s="128" t="s">
        <v>21</v>
      </c>
      <c r="F74" s="129" t="s">
        <v>37</v>
      </c>
      <c r="G74" s="130"/>
      <c r="I74" s="9"/>
      <c r="J74" s="9"/>
      <c r="K74" s="56"/>
      <c r="L74" s="9"/>
      <c r="M74" s="9"/>
      <c r="N74" s="9"/>
    </row>
    <row r="75" spans="1:14" s="55" customFormat="1" x14ac:dyDescent="0.25">
      <c r="A75" s="9"/>
      <c r="B75" s="134"/>
      <c r="C75" s="135"/>
      <c r="D75" s="136"/>
      <c r="E75" s="128"/>
      <c r="F75" s="59" t="s">
        <v>16</v>
      </c>
      <c r="G75" s="60" t="s">
        <v>20</v>
      </c>
      <c r="I75" s="9"/>
      <c r="J75" s="9"/>
      <c r="K75" s="56"/>
      <c r="L75" s="9"/>
      <c r="M75" s="9"/>
      <c r="N75" s="9"/>
    </row>
    <row r="76" spans="1:14" s="55" customFormat="1" ht="45" x14ac:dyDescent="0.25">
      <c r="A76" s="9"/>
      <c r="B76" s="62">
        <v>1</v>
      </c>
      <c r="C76" s="79" t="s">
        <v>132</v>
      </c>
      <c r="D76" s="80" t="s">
        <v>43</v>
      </c>
      <c r="E76" s="80">
        <v>1</v>
      </c>
      <c r="F76" s="94"/>
      <c r="G76" s="65">
        <f>F76*E76</f>
        <v>0</v>
      </c>
      <c r="I76" s="9"/>
      <c r="J76" s="9"/>
      <c r="K76" s="56"/>
      <c r="L76" s="9"/>
      <c r="M76" s="9"/>
      <c r="N76" s="9"/>
    </row>
    <row r="77" spans="1:14" s="55" customFormat="1" x14ac:dyDescent="0.25">
      <c r="A77" s="9"/>
      <c r="B77" s="62">
        <v>2</v>
      </c>
      <c r="C77" s="79" t="s">
        <v>133</v>
      </c>
      <c r="D77" s="80" t="s">
        <v>43</v>
      </c>
      <c r="E77" s="80">
        <v>2</v>
      </c>
      <c r="F77" s="94"/>
      <c r="G77" s="65">
        <f>F77*E77</f>
        <v>0</v>
      </c>
      <c r="I77" s="9"/>
      <c r="J77" s="9"/>
      <c r="K77" s="56"/>
      <c r="L77" s="9"/>
      <c r="M77" s="9"/>
      <c r="N77" s="9"/>
    </row>
    <row r="78" spans="1:14" s="55" customFormat="1" ht="30" x14ac:dyDescent="0.25">
      <c r="A78" s="9"/>
      <c r="B78" s="62">
        <v>3</v>
      </c>
      <c r="C78" s="81" t="s">
        <v>188</v>
      </c>
      <c r="D78" s="80" t="s">
        <v>57</v>
      </c>
      <c r="E78" s="80">
        <v>13</v>
      </c>
      <c r="F78" s="94"/>
      <c r="G78" s="65">
        <f t="shared" ref="G78:G81" si="3">F78*E78</f>
        <v>0</v>
      </c>
      <c r="I78" s="9"/>
      <c r="J78" s="9"/>
      <c r="K78" s="56"/>
      <c r="L78" s="9"/>
      <c r="M78" s="9"/>
      <c r="N78" s="9"/>
    </row>
    <row r="79" spans="1:14" s="55" customFormat="1" x14ac:dyDescent="0.25">
      <c r="A79" s="9"/>
      <c r="B79" s="62">
        <v>4</v>
      </c>
      <c r="C79" s="79" t="s">
        <v>134</v>
      </c>
      <c r="D79" s="80" t="s">
        <v>43</v>
      </c>
      <c r="E79" s="80">
        <v>3</v>
      </c>
      <c r="F79" s="94"/>
      <c r="G79" s="65">
        <f t="shared" si="3"/>
        <v>0</v>
      </c>
      <c r="I79" s="9"/>
      <c r="J79" s="9"/>
      <c r="K79" s="56"/>
      <c r="L79" s="9"/>
      <c r="M79" s="9"/>
      <c r="N79" s="9"/>
    </row>
    <row r="80" spans="1:14" s="55" customFormat="1" x14ac:dyDescent="0.25">
      <c r="A80" s="9"/>
      <c r="B80" s="62">
        <v>5</v>
      </c>
      <c r="C80" s="79" t="s">
        <v>135</v>
      </c>
      <c r="D80" s="80" t="s">
        <v>43</v>
      </c>
      <c r="E80" s="80">
        <v>3</v>
      </c>
      <c r="F80" s="94"/>
      <c r="G80" s="65">
        <f t="shared" si="3"/>
        <v>0</v>
      </c>
      <c r="I80" s="9"/>
      <c r="J80" s="9"/>
      <c r="K80" s="56"/>
      <c r="L80" s="9"/>
      <c r="M80" s="9"/>
      <c r="N80" s="9"/>
    </row>
    <row r="81" spans="1:14" s="55" customFormat="1" x14ac:dyDescent="0.25">
      <c r="A81" s="9"/>
      <c r="B81" s="62">
        <v>6</v>
      </c>
      <c r="C81" s="79" t="s">
        <v>136</v>
      </c>
      <c r="D81" s="80" t="s">
        <v>43</v>
      </c>
      <c r="E81" s="80">
        <v>3</v>
      </c>
      <c r="F81" s="94"/>
      <c r="G81" s="65">
        <f t="shared" si="3"/>
        <v>0</v>
      </c>
      <c r="I81" s="9"/>
      <c r="J81" s="9"/>
      <c r="K81" s="56"/>
      <c r="L81" s="9"/>
      <c r="M81" s="9"/>
      <c r="N81" s="9"/>
    </row>
    <row r="82" spans="1:14" s="55" customFormat="1" x14ac:dyDescent="0.25">
      <c r="A82" s="9"/>
      <c r="B82" s="137" t="s">
        <v>26</v>
      </c>
      <c r="C82" s="138"/>
      <c r="D82" s="138"/>
      <c r="E82" s="138"/>
      <c r="F82" s="138"/>
      <c r="G82" s="54">
        <f>SUM(G76:G81)</f>
        <v>0</v>
      </c>
      <c r="I82" s="9"/>
      <c r="J82" s="9"/>
      <c r="K82" s="56"/>
      <c r="L82" s="9"/>
      <c r="M82" s="9"/>
      <c r="N82" s="9"/>
    </row>
    <row r="83" spans="1:14" s="55" customFormat="1" x14ac:dyDescent="0.25">
      <c r="A83" s="9"/>
      <c r="B83" s="137" t="s">
        <v>22</v>
      </c>
      <c r="C83" s="138"/>
      <c r="D83" s="138"/>
      <c r="E83" s="138"/>
      <c r="F83" s="138"/>
      <c r="G83" s="54">
        <v>20</v>
      </c>
      <c r="I83" s="9"/>
      <c r="J83" s="9"/>
      <c r="K83" s="56"/>
      <c r="L83" s="9"/>
      <c r="M83" s="9"/>
      <c r="N83" s="9"/>
    </row>
    <row r="84" spans="1:14" s="55" customFormat="1" x14ac:dyDescent="0.25">
      <c r="A84" s="9"/>
      <c r="B84" s="139" t="s">
        <v>23</v>
      </c>
      <c r="C84" s="140"/>
      <c r="D84" s="140"/>
      <c r="E84" s="140"/>
      <c r="F84" s="141"/>
      <c r="G84" s="77">
        <f>G83*G82</f>
        <v>0</v>
      </c>
      <c r="I84" s="9"/>
      <c r="J84" s="9"/>
      <c r="K84" s="56"/>
      <c r="L84" s="9"/>
      <c r="M84" s="9"/>
      <c r="N84" s="9"/>
    </row>
    <row r="85" spans="1:14" s="55" customFormat="1" x14ac:dyDescent="0.25">
      <c r="A85" s="9"/>
      <c r="B85" s="9"/>
      <c r="C85" s="9"/>
      <c r="D85" s="78"/>
      <c r="I85" s="9"/>
      <c r="J85" s="9"/>
      <c r="K85" s="56"/>
      <c r="L85" s="9"/>
      <c r="M85" s="9"/>
      <c r="N85" s="9"/>
    </row>
    <row r="86" spans="1:14" s="55" customFormat="1" ht="15" customHeight="1" x14ac:dyDescent="0.25">
      <c r="A86" s="9"/>
      <c r="B86" s="131" t="s">
        <v>29</v>
      </c>
      <c r="C86" s="132"/>
      <c r="D86" s="132"/>
      <c r="E86" s="132"/>
      <c r="F86" s="132"/>
      <c r="G86" s="133"/>
      <c r="I86" s="9"/>
      <c r="J86" s="9"/>
      <c r="K86" s="56"/>
      <c r="L86" s="9"/>
      <c r="M86" s="9"/>
      <c r="N86" s="9"/>
    </row>
    <row r="87" spans="1:14" s="55" customFormat="1" x14ac:dyDescent="0.25">
      <c r="A87" s="9"/>
      <c r="B87" s="134" t="s">
        <v>0</v>
      </c>
      <c r="C87" s="135" t="s">
        <v>36</v>
      </c>
      <c r="D87" s="136" t="s">
        <v>1</v>
      </c>
      <c r="E87" s="128" t="s">
        <v>21</v>
      </c>
      <c r="F87" s="129" t="s">
        <v>37</v>
      </c>
      <c r="G87" s="130"/>
      <c r="I87" s="9"/>
      <c r="J87" s="9"/>
      <c r="K87" s="56"/>
      <c r="L87" s="9"/>
      <c r="M87" s="9"/>
      <c r="N87" s="9"/>
    </row>
    <row r="88" spans="1:14" s="55" customFormat="1" x14ac:dyDescent="0.25">
      <c r="A88" s="9"/>
      <c r="B88" s="134"/>
      <c r="C88" s="135"/>
      <c r="D88" s="136"/>
      <c r="E88" s="128"/>
      <c r="F88" s="59" t="s">
        <v>16</v>
      </c>
      <c r="G88" s="60" t="s">
        <v>20</v>
      </c>
      <c r="I88" s="9"/>
      <c r="J88" s="9"/>
      <c r="K88" s="56"/>
      <c r="L88" s="9"/>
      <c r="M88" s="9"/>
      <c r="N88" s="9"/>
    </row>
    <row r="89" spans="1:14" s="55" customFormat="1" ht="60" x14ac:dyDescent="0.25">
      <c r="A89" s="9"/>
      <c r="B89" s="62">
        <v>1</v>
      </c>
      <c r="C89" s="1" t="s">
        <v>189</v>
      </c>
      <c r="D89" s="16" t="s">
        <v>43</v>
      </c>
      <c r="E89" s="87">
        <v>6</v>
      </c>
      <c r="F89" s="85"/>
      <c r="G89" s="65">
        <f>F89*E89</f>
        <v>0</v>
      </c>
      <c r="I89" s="9"/>
      <c r="J89" s="9"/>
      <c r="K89" s="56"/>
      <c r="L89" s="9"/>
      <c r="M89" s="9"/>
      <c r="N89" s="9"/>
    </row>
    <row r="90" spans="1:14" s="55" customFormat="1" ht="30" x14ac:dyDescent="0.25">
      <c r="A90" s="9"/>
      <c r="B90" s="62">
        <v>2</v>
      </c>
      <c r="C90" s="79" t="s">
        <v>191</v>
      </c>
      <c r="D90" s="16" t="s">
        <v>43</v>
      </c>
      <c r="E90" s="87">
        <v>2</v>
      </c>
      <c r="F90" s="85"/>
      <c r="G90" s="65">
        <f>F90*E90</f>
        <v>0</v>
      </c>
      <c r="I90" s="9"/>
      <c r="J90" s="9"/>
      <c r="K90" s="56"/>
      <c r="L90" s="9"/>
      <c r="M90" s="9"/>
      <c r="N90" s="9"/>
    </row>
    <row r="91" spans="1:14" s="55" customFormat="1" ht="30" x14ac:dyDescent="0.25">
      <c r="A91" s="9"/>
      <c r="B91" s="62">
        <v>3</v>
      </c>
      <c r="C91" s="79" t="s">
        <v>192</v>
      </c>
      <c r="D91" s="16" t="s">
        <v>43</v>
      </c>
      <c r="E91" s="87">
        <v>10</v>
      </c>
      <c r="F91" s="85"/>
      <c r="G91" s="65">
        <f>F91*E91</f>
        <v>0</v>
      </c>
      <c r="I91" s="9"/>
      <c r="J91" s="9"/>
      <c r="K91" s="56"/>
      <c r="L91" s="9"/>
      <c r="M91" s="9"/>
      <c r="N91" s="9"/>
    </row>
    <row r="92" spans="1:14" s="55" customFormat="1" x14ac:dyDescent="0.25">
      <c r="A92" s="9"/>
      <c r="B92" s="62">
        <v>4</v>
      </c>
      <c r="C92" s="1" t="s">
        <v>193</v>
      </c>
      <c r="D92" s="16" t="s">
        <v>43</v>
      </c>
      <c r="E92" s="87">
        <v>15</v>
      </c>
      <c r="F92" s="85"/>
      <c r="G92" s="65">
        <f t="shared" ref="G92:G98" si="4">F92*E92</f>
        <v>0</v>
      </c>
      <c r="I92" s="9"/>
      <c r="J92" s="9"/>
      <c r="K92" s="56"/>
      <c r="L92" s="9"/>
      <c r="M92" s="9"/>
      <c r="N92" s="9"/>
    </row>
    <row r="93" spans="1:14" s="55" customFormat="1" x14ac:dyDescent="0.25">
      <c r="A93" s="9"/>
      <c r="B93" s="62">
        <v>5</v>
      </c>
      <c r="C93" s="1" t="s">
        <v>194</v>
      </c>
      <c r="D93" s="16" t="s">
        <v>43</v>
      </c>
      <c r="E93" s="87">
        <v>10</v>
      </c>
      <c r="F93" s="85"/>
      <c r="G93" s="65">
        <f t="shared" si="4"/>
        <v>0</v>
      </c>
      <c r="I93" s="9"/>
      <c r="J93" s="9"/>
      <c r="K93" s="56"/>
      <c r="L93" s="9"/>
      <c r="M93" s="9"/>
      <c r="N93" s="9"/>
    </row>
    <row r="94" spans="1:14" s="55" customFormat="1" x14ac:dyDescent="0.25">
      <c r="A94" s="9"/>
      <c r="B94" s="62">
        <v>6</v>
      </c>
      <c r="C94" s="1" t="s">
        <v>195</v>
      </c>
      <c r="D94" s="16" t="s">
        <v>43</v>
      </c>
      <c r="E94" s="87">
        <v>10</v>
      </c>
      <c r="F94" s="85"/>
      <c r="G94" s="65">
        <f t="shared" si="4"/>
        <v>0</v>
      </c>
      <c r="I94" s="9"/>
      <c r="J94" s="9"/>
      <c r="K94" s="56"/>
      <c r="L94" s="9"/>
      <c r="M94" s="9"/>
      <c r="N94" s="9"/>
    </row>
    <row r="95" spans="1:14" s="55" customFormat="1" x14ac:dyDescent="0.25">
      <c r="A95" s="9"/>
      <c r="B95" s="62">
        <v>7</v>
      </c>
      <c r="C95" s="1" t="s">
        <v>196</v>
      </c>
      <c r="D95" s="16" t="s">
        <v>43</v>
      </c>
      <c r="E95" s="87">
        <v>10</v>
      </c>
      <c r="F95" s="85"/>
      <c r="G95" s="65">
        <f t="shared" si="4"/>
        <v>0</v>
      </c>
      <c r="I95" s="9"/>
      <c r="J95" s="9"/>
      <c r="K95" s="56"/>
      <c r="L95" s="9"/>
      <c r="M95" s="9"/>
      <c r="N95" s="9"/>
    </row>
    <row r="96" spans="1:14" s="55" customFormat="1" x14ac:dyDescent="0.25">
      <c r="A96" s="9"/>
      <c r="B96" s="62">
        <v>8</v>
      </c>
      <c r="C96" s="1" t="s">
        <v>197</v>
      </c>
      <c r="D96" s="16" t="s">
        <v>43</v>
      </c>
      <c r="E96" s="87">
        <v>10</v>
      </c>
      <c r="F96" s="87"/>
      <c r="G96" s="65">
        <f t="shared" si="4"/>
        <v>0</v>
      </c>
      <c r="I96" s="9"/>
      <c r="J96" s="9"/>
      <c r="K96" s="56"/>
      <c r="L96" s="9"/>
      <c r="M96" s="9"/>
      <c r="N96" s="9"/>
    </row>
    <row r="97" spans="1:14" s="55" customFormat="1" x14ac:dyDescent="0.25">
      <c r="A97" s="9"/>
      <c r="B97" s="62">
        <v>9</v>
      </c>
      <c r="C97" s="63" t="s">
        <v>198</v>
      </c>
      <c r="D97" s="16" t="s">
        <v>43</v>
      </c>
      <c r="E97" s="87">
        <v>20</v>
      </c>
      <c r="F97" s="87"/>
      <c r="G97" s="65">
        <f t="shared" si="4"/>
        <v>0</v>
      </c>
      <c r="I97" s="9"/>
      <c r="J97" s="9"/>
      <c r="K97" s="56"/>
      <c r="L97" s="9"/>
      <c r="M97" s="9"/>
      <c r="N97" s="9"/>
    </row>
    <row r="98" spans="1:14" s="55" customFormat="1" x14ac:dyDescent="0.25">
      <c r="A98" s="9"/>
      <c r="B98" s="62">
        <v>10</v>
      </c>
      <c r="C98" s="63" t="s">
        <v>199</v>
      </c>
      <c r="D98" s="16" t="s">
        <v>41</v>
      </c>
      <c r="E98" s="87">
        <v>5</v>
      </c>
      <c r="F98" s="87"/>
      <c r="G98" s="65">
        <f t="shared" si="4"/>
        <v>0</v>
      </c>
      <c r="I98" s="9"/>
      <c r="J98" s="9"/>
      <c r="K98" s="56"/>
      <c r="L98" s="9"/>
      <c r="M98" s="9"/>
      <c r="N98" s="9"/>
    </row>
    <row r="99" spans="1:14" s="55" customFormat="1" ht="45" x14ac:dyDescent="0.25">
      <c r="A99" s="9"/>
      <c r="B99" s="62">
        <v>11</v>
      </c>
      <c r="C99" s="63" t="s">
        <v>190</v>
      </c>
      <c r="D99" s="25" t="s">
        <v>43</v>
      </c>
      <c r="E99" s="87">
        <v>2</v>
      </c>
      <c r="F99" s="64"/>
      <c r="G99" s="65">
        <f>F99*E99</f>
        <v>0</v>
      </c>
      <c r="I99" s="9"/>
      <c r="J99" s="9"/>
      <c r="K99" s="56"/>
      <c r="L99" s="9"/>
      <c r="M99" s="9"/>
      <c r="N99" s="9"/>
    </row>
    <row r="100" spans="1:14" s="55" customFormat="1" x14ac:dyDescent="0.25">
      <c r="A100" s="9"/>
      <c r="B100" s="137" t="s">
        <v>26</v>
      </c>
      <c r="C100" s="138"/>
      <c r="D100" s="138"/>
      <c r="E100" s="138"/>
      <c r="F100" s="138"/>
      <c r="G100" s="54">
        <f>SUM(G89:G99)</f>
        <v>0</v>
      </c>
      <c r="I100" s="9"/>
      <c r="J100" s="9"/>
      <c r="K100" s="56"/>
      <c r="L100" s="9"/>
      <c r="M100" s="9"/>
      <c r="N100" s="9"/>
    </row>
    <row r="101" spans="1:14" s="55" customFormat="1" x14ac:dyDescent="0.25">
      <c r="A101" s="9"/>
      <c r="B101" s="137" t="s">
        <v>22</v>
      </c>
      <c r="C101" s="138"/>
      <c r="D101" s="138"/>
      <c r="E101" s="138"/>
      <c r="F101" s="138"/>
      <c r="G101" s="54">
        <v>40</v>
      </c>
      <c r="I101" s="9"/>
      <c r="J101" s="9"/>
      <c r="K101" s="56"/>
      <c r="L101" s="9"/>
      <c r="M101" s="9"/>
      <c r="N101" s="9"/>
    </row>
    <row r="102" spans="1:14" s="55" customFormat="1" x14ac:dyDescent="0.25">
      <c r="A102" s="9"/>
      <c r="B102" s="139" t="s">
        <v>23</v>
      </c>
      <c r="C102" s="140"/>
      <c r="D102" s="140"/>
      <c r="E102" s="140"/>
      <c r="F102" s="141"/>
      <c r="G102" s="77">
        <f>G101*G100</f>
        <v>0</v>
      </c>
      <c r="I102" s="9"/>
      <c r="J102" s="9"/>
      <c r="K102" s="56"/>
      <c r="L102" s="9"/>
      <c r="M102" s="9"/>
      <c r="N102" s="9"/>
    </row>
    <row r="103" spans="1:14" s="55" customFormat="1" x14ac:dyDescent="0.25">
      <c r="A103" s="9"/>
      <c r="B103" s="31"/>
      <c r="C103" s="31"/>
      <c r="D103" s="88"/>
      <c r="E103" s="57"/>
      <c r="F103" s="57"/>
      <c r="G103" s="57"/>
      <c r="I103" s="9"/>
      <c r="J103" s="9"/>
      <c r="K103" s="56"/>
      <c r="L103" s="9"/>
      <c r="M103" s="9"/>
      <c r="N103" s="9"/>
    </row>
    <row r="104" spans="1:14" s="55" customFormat="1" x14ac:dyDescent="0.25">
      <c r="A104" s="9"/>
      <c r="B104" s="9"/>
      <c r="C104" s="9"/>
      <c r="D104" s="78"/>
      <c r="I104" s="9"/>
      <c r="J104" s="9"/>
      <c r="K104" s="56"/>
      <c r="L104" s="9"/>
      <c r="M104" s="9"/>
      <c r="N104" s="9"/>
    </row>
    <row r="105" spans="1:14" s="55" customFormat="1" ht="15" customHeight="1" x14ac:dyDescent="0.25">
      <c r="A105" s="9"/>
      <c r="B105" s="131" t="s">
        <v>54</v>
      </c>
      <c r="C105" s="132"/>
      <c r="D105" s="132"/>
      <c r="E105" s="132"/>
      <c r="F105" s="132"/>
      <c r="G105" s="133"/>
      <c r="I105" s="9"/>
      <c r="J105" s="9"/>
      <c r="K105" s="56"/>
      <c r="L105" s="9"/>
      <c r="M105" s="9"/>
      <c r="N105" s="9"/>
    </row>
    <row r="106" spans="1:14" s="55" customFormat="1" x14ac:dyDescent="0.25">
      <c r="A106" s="9"/>
      <c r="B106" s="134" t="s">
        <v>0</v>
      </c>
      <c r="C106" s="135" t="s">
        <v>36</v>
      </c>
      <c r="D106" s="136" t="s">
        <v>1</v>
      </c>
      <c r="E106" s="128" t="s">
        <v>21</v>
      </c>
      <c r="F106" s="129" t="s">
        <v>37</v>
      </c>
      <c r="G106" s="130"/>
      <c r="I106" s="9"/>
      <c r="J106" s="9"/>
      <c r="K106" s="56"/>
      <c r="L106" s="9"/>
      <c r="M106" s="9"/>
      <c r="N106" s="9"/>
    </row>
    <row r="107" spans="1:14" s="55" customFormat="1" x14ac:dyDescent="0.25">
      <c r="A107" s="9"/>
      <c r="B107" s="134"/>
      <c r="C107" s="135"/>
      <c r="D107" s="136"/>
      <c r="E107" s="128"/>
      <c r="F107" s="59" t="s">
        <v>16</v>
      </c>
      <c r="G107" s="60" t="s">
        <v>20</v>
      </c>
      <c r="I107" s="9"/>
      <c r="J107" s="9"/>
      <c r="K107" s="56"/>
      <c r="L107" s="9"/>
      <c r="M107" s="9"/>
      <c r="N107" s="9"/>
    </row>
    <row r="108" spans="1:14" s="55" customFormat="1" ht="30" x14ac:dyDescent="0.25">
      <c r="A108" s="9"/>
      <c r="B108" s="62">
        <v>1</v>
      </c>
      <c r="C108" s="81" t="s">
        <v>157</v>
      </c>
      <c r="D108" s="80" t="s">
        <v>43</v>
      </c>
      <c r="E108" s="80">
        <v>2</v>
      </c>
      <c r="F108" s="94"/>
      <c r="G108" s="65">
        <f t="shared" ref="G108:G119" si="5">F108*E108</f>
        <v>0</v>
      </c>
      <c r="I108" s="9"/>
      <c r="J108" s="9"/>
      <c r="K108" s="56"/>
      <c r="L108" s="9"/>
      <c r="M108" s="9"/>
      <c r="N108" s="9"/>
    </row>
    <row r="109" spans="1:14" s="55" customFormat="1" ht="30" x14ac:dyDescent="0.25">
      <c r="A109" s="9"/>
      <c r="B109" s="62">
        <v>2</v>
      </c>
      <c r="C109" s="79" t="s">
        <v>158</v>
      </c>
      <c r="D109" s="80" t="s">
        <v>43</v>
      </c>
      <c r="E109" s="80">
        <v>1</v>
      </c>
      <c r="F109" s="94"/>
      <c r="G109" s="65">
        <f t="shared" si="5"/>
        <v>0</v>
      </c>
      <c r="I109" s="9"/>
      <c r="J109" s="9"/>
      <c r="K109" s="56"/>
      <c r="L109" s="9"/>
      <c r="M109" s="9"/>
      <c r="N109" s="9"/>
    </row>
    <row r="110" spans="1:14" s="55" customFormat="1" ht="30" x14ac:dyDescent="0.25">
      <c r="A110" s="9"/>
      <c r="B110" s="62">
        <v>3</v>
      </c>
      <c r="C110" s="79" t="s">
        <v>159</v>
      </c>
      <c r="D110" s="80" t="s">
        <v>43</v>
      </c>
      <c r="E110" s="80">
        <v>1</v>
      </c>
      <c r="F110" s="94"/>
      <c r="G110" s="65">
        <f t="shared" si="5"/>
        <v>0</v>
      </c>
      <c r="I110" s="9"/>
      <c r="J110" s="9"/>
      <c r="K110" s="56"/>
      <c r="L110" s="9"/>
      <c r="M110" s="9"/>
      <c r="N110" s="9"/>
    </row>
    <row r="111" spans="1:14" s="55" customFormat="1" x14ac:dyDescent="0.25">
      <c r="A111" s="9"/>
      <c r="B111" s="62">
        <v>4</v>
      </c>
      <c r="C111" s="79" t="s">
        <v>160</v>
      </c>
      <c r="D111" s="80" t="s">
        <v>43</v>
      </c>
      <c r="E111" s="80">
        <v>1</v>
      </c>
      <c r="F111" s="94"/>
      <c r="G111" s="65">
        <f t="shared" si="5"/>
        <v>0</v>
      </c>
      <c r="I111" s="9"/>
      <c r="J111" s="9"/>
      <c r="K111" s="56"/>
      <c r="L111" s="9"/>
      <c r="M111" s="9"/>
      <c r="N111" s="9"/>
    </row>
    <row r="112" spans="1:14" s="55" customFormat="1" x14ac:dyDescent="0.25">
      <c r="A112" s="9"/>
      <c r="B112" s="62">
        <v>5</v>
      </c>
      <c r="C112" s="81" t="s">
        <v>161</v>
      </c>
      <c r="D112" s="80" t="s">
        <v>43</v>
      </c>
      <c r="E112" s="80">
        <v>1</v>
      </c>
      <c r="F112" s="94"/>
      <c r="G112" s="65">
        <f t="shared" si="5"/>
        <v>0</v>
      </c>
      <c r="I112" s="9"/>
      <c r="J112" s="9"/>
      <c r="K112" s="56"/>
      <c r="L112" s="9"/>
      <c r="M112" s="9"/>
      <c r="N112" s="9"/>
    </row>
    <row r="113" spans="1:14" s="55" customFormat="1" x14ac:dyDescent="0.25">
      <c r="A113" s="9"/>
      <c r="B113" s="62">
        <v>6</v>
      </c>
      <c r="C113" s="79" t="s">
        <v>162</v>
      </c>
      <c r="D113" s="80" t="s">
        <v>43</v>
      </c>
      <c r="E113" s="80">
        <v>3</v>
      </c>
      <c r="F113" s="94"/>
      <c r="G113" s="65">
        <f t="shared" si="5"/>
        <v>0</v>
      </c>
      <c r="I113" s="9"/>
      <c r="J113" s="9"/>
      <c r="K113" s="56"/>
      <c r="L113" s="9"/>
      <c r="M113" s="9"/>
      <c r="N113" s="9"/>
    </row>
    <row r="114" spans="1:14" s="55" customFormat="1" x14ac:dyDescent="0.25">
      <c r="A114" s="9"/>
      <c r="B114" s="62">
        <v>7</v>
      </c>
      <c r="C114" s="79" t="s">
        <v>163</v>
      </c>
      <c r="D114" s="80" t="s">
        <v>43</v>
      </c>
      <c r="E114" s="80">
        <v>3</v>
      </c>
      <c r="F114" s="94"/>
      <c r="G114" s="65">
        <f t="shared" si="5"/>
        <v>0</v>
      </c>
      <c r="I114" s="9"/>
      <c r="J114" s="9"/>
      <c r="K114" s="56"/>
      <c r="L114" s="9"/>
      <c r="M114" s="9"/>
      <c r="N114" s="9"/>
    </row>
    <row r="115" spans="1:14" s="55" customFormat="1" x14ac:dyDescent="0.25">
      <c r="A115" s="9"/>
      <c r="B115" s="62">
        <v>8</v>
      </c>
      <c r="C115" s="79" t="s">
        <v>164</v>
      </c>
      <c r="D115" s="80" t="s">
        <v>15</v>
      </c>
      <c r="E115" s="89">
        <v>2</v>
      </c>
      <c r="F115" s="94"/>
      <c r="G115" s="65">
        <f t="shared" si="5"/>
        <v>0</v>
      </c>
      <c r="I115" s="9"/>
      <c r="J115" s="9"/>
      <c r="K115" s="56"/>
      <c r="L115" s="9"/>
      <c r="M115" s="9"/>
      <c r="N115" s="9"/>
    </row>
    <row r="116" spans="1:14" s="55" customFormat="1" x14ac:dyDescent="0.25">
      <c r="A116" s="9"/>
      <c r="B116" s="62">
        <v>9</v>
      </c>
      <c r="C116" s="79" t="s">
        <v>165</v>
      </c>
      <c r="D116" s="80" t="s">
        <v>43</v>
      </c>
      <c r="E116" s="80">
        <v>2</v>
      </c>
      <c r="F116" s="94"/>
      <c r="G116" s="65">
        <f t="shared" si="5"/>
        <v>0</v>
      </c>
      <c r="I116" s="9"/>
      <c r="J116" s="9"/>
      <c r="K116" s="56"/>
      <c r="L116" s="9"/>
      <c r="M116" s="9"/>
      <c r="N116" s="9"/>
    </row>
    <row r="117" spans="1:14" s="55" customFormat="1" x14ac:dyDescent="0.25">
      <c r="A117" s="9"/>
      <c r="B117" s="62">
        <v>10</v>
      </c>
      <c r="C117" s="79" t="s">
        <v>166</v>
      </c>
      <c r="D117" s="80" t="s">
        <v>43</v>
      </c>
      <c r="E117" s="80">
        <v>2</v>
      </c>
      <c r="F117" s="94"/>
      <c r="G117" s="65">
        <f t="shared" si="5"/>
        <v>0</v>
      </c>
      <c r="I117" s="9"/>
      <c r="J117" s="9"/>
      <c r="K117" s="56"/>
      <c r="L117" s="9"/>
      <c r="M117" s="9"/>
      <c r="N117" s="9"/>
    </row>
    <row r="118" spans="1:14" s="55" customFormat="1" x14ac:dyDescent="0.25">
      <c r="A118" s="9"/>
      <c r="B118" s="62">
        <v>11</v>
      </c>
      <c r="C118" s="79" t="s">
        <v>167</v>
      </c>
      <c r="D118" s="80" t="s">
        <v>43</v>
      </c>
      <c r="E118" s="80">
        <v>5</v>
      </c>
      <c r="F118" s="94"/>
      <c r="G118" s="65">
        <f t="shared" si="5"/>
        <v>0</v>
      </c>
      <c r="I118" s="9"/>
      <c r="J118" s="9"/>
      <c r="K118" s="56"/>
      <c r="L118" s="9"/>
      <c r="M118" s="9"/>
      <c r="N118" s="9"/>
    </row>
    <row r="119" spans="1:14" s="55" customFormat="1" ht="30" x14ac:dyDescent="0.25">
      <c r="A119" s="9"/>
      <c r="B119" s="62">
        <v>12</v>
      </c>
      <c r="C119" s="99" t="s">
        <v>204</v>
      </c>
      <c r="D119" s="80" t="s">
        <v>15</v>
      </c>
      <c r="E119" s="80">
        <v>2</v>
      </c>
      <c r="F119" s="94"/>
      <c r="G119" s="65">
        <f t="shared" si="5"/>
        <v>0</v>
      </c>
      <c r="I119" s="9"/>
      <c r="J119" s="9"/>
      <c r="K119" s="56"/>
      <c r="L119" s="9"/>
      <c r="M119" s="9"/>
      <c r="N119" s="9"/>
    </row>
    <row r="120" spans="1:14" s="55" customFormat="1" x14ac:dyDescent="0.25">
      <c r="A120" s="9"/>
      <c r="B120" s="137" t="s">
        <v>26</v>
      </c>
      <c r="C120" s="138"/>
      <c r="D120" s="138"/>
      <c r="E120" s="138"/>
      <c r="F120" s="138"/>
      <c r="G120" s="54">
        <f>SUM(G108:G119)</f>
        <v>0</v>
      </c>
      <c r="I120" s="9"/>
      <c r="J120" s="9"/>
      <c r="K120" s="56"/>
      <c r="L120" s="9"/>
      <c r="M120" s="9"/>
      <c r="N120" s="9"/>
    </row>
    <row r="121" spans="1:14" s="55" customFormat="1" x14ac:dyDescent="0.25">
      <c r="A121" s="9"/>
      <c r="B121" s="137" t="s">
        <v>22</v>
      </c>
      <c r="C121" s="138"/>
      <c r="D121" s="138"/>
      <c r="E121" s="138"/>
      <c r="F121" s="138"/>
      <c r="G121" s="54">
        <v>20</v>
      </c>
      <c r="I121" s="9"/>
      <c r="J121" s="9"/>
      <c r="K121" s="56"/>
      <c r="L121" s="9"/>
      <c r="M121" s="9"/>
      <c r="N121" s="9"/>
    </row>
    <row r="122" spans="1:14" s="55" customFormat="1" x14ac:dyDescent="0.25">
      <c r="A122" s="9"/>
      <c r="B122" s="139" t="s">
        <v>23</v>
      </c>
      <c r="C122" s="140"/>
      <c r="D122" s="140"/>
      <c r="E122" s="140"/>
      <c r="F122" s="141"/>
      <c r="G122" s="77">
        <f>G121*G120</f>
        <v>0</v>
      </c>
      <c r="I122" s="9"/>
      <c r="J122" s="9"/>
      <c r="K122" s="56"/>
      <c r="L122" s="9"/>
      <c r="M122" s="9"/>
      <c r="N122" s="9"/>
    </row>
    <row r="123" spans="1:14" s="55" customFormat="1" x14ac:dyDescent="0.25">
      <c r="A123" s="9"/>
      <c r="B123" s="9"/>
      <c r="C123" s="9"/>
      <c r="D123" s="78"/>
      <c r="I123" s="9"/>
      <c r="J123" s="9"/>
      <c r="K123" s="56"/>
      <c r="L123" s="9"/>
      <c r="M123" s="9"/>
      <c r="N123" s="9"/>
    </row>
    <row r="124" spans="1:14" ht="15" customHeight="1" x14ac:dyDescent="0.25">
      <c r="B124" s="131" t="s">
        <v>56</v>
      </c>
      <c r="C124" s="132"/>
      <c r="D124" s="132"/>
      <c r="E124" s="132"/>
      <c r="F124" s="132"/>
      <c r="G124" s="133"/>
    </row>
    <row r="125" spans="1:14" x14ac:dyDescent="0.25">
      <c r="B125" s="134" t="s">
        <v>0</v>
      </c>
      <c r="C125" s="135" t="s">
        <v>36</v>
      </c>
      <c r="D125" s="136" t="s">
        <v>1</v>
      </c>
      <c r="E125" s="128" t="s">
        <v>21</v>
      </c>
      <c r="F125" s="129" t="s">
        <v>37</v>
      </c>
      <c r="G125" s="130"/>
    </row>
    <row r="126" spans="1:14" x14ac:dyDescent="0.25">
      <c r="B126" s="134"/>
      <c r="C126" s="135"/>
      <c r="D126" s="136"/>
      <c r="E126" s="128"/>
      <c r="F126" s="59" t="s">
        <v>16</v>
      </c>
      <c r="G126" s="60" t="s">
        <v>20</v>
      </c>
    </row>
    <row r="127" spans="1:14" ht="90" x14ac:dyDescent="0.25">
      <c r="B127" s="62">
        <v>1</v>
      </c>
      <c r="C127" s="79" t="s">
        <v>183</v>
      </c>
      <c r="D127" s="80" t="s">
        <v>43</v>
      </c>
      <c r="E127" s="80">
        <v>2</v>
      </c>
      <c r="F127" s="94"/>
      <c r="G127" s="65">
        <f t="shared" ref="G127:G133" si="6">F127*E127</f>
        <v>0</v>
      </c>
    </row>
    <row r="128" spans="1:14" ht="60" x14ac:dyDescent="0.25">
      <c r="B128" s="62">
        <v>2</v>
      </c>
      <c r="C128" s="79" t="s">
        <v>184</v>
      </c>
      <c r="D128" s="80" t="s">
        <v>43</v>
      </c>
      <c r="E128" s="80">
        <v>5</v>
      </c>
      <c r="F128" s="94"/>
      <c r="G128" s="65">
        <f t="shared" si="6"/>
        <v>0</v>
      </c>
    </row>
    <row r="129" spans="2:7" x14ac:dyDescent="0.25">
      <c r="B129" s="62">
        <v>3</v>
      </c>
      <c r="C129" s="1" t="s">
        <v>168</v>
      </c>
      <c r="D129" s="5" t="s">
        <v>9</v>
      </c>
      <c r="E129" s="80">
        <v>5</v>
      </c>
      <c r="F129" s="94"/>
      <c r="G129" s="65">
        <f t="shared" si="6"/>
        <v>0</v>
      </c>
    </row>
    <row r="130" spans="2:7" ht="30" x14ac:dyDescent="0.25">
      <c r="B130" s="62">
        <v>4</v>
      </c>
      <c r="C130" s="79" t="s">
        <v>169</v>
      </c>
      <c r="D130" s="80" t="s">
        <v>59</v>
      </c>
      <c r="E130" s="80">
        <v>2</v>
      </c>
      <c r="F130" s="94"/>
      <c r="G130" s="65">
        <f t="shared" si="6"/>
        <v>0</v>
      </c>
    </row>
    <row r="131" spans="2:7" ht="45" x14ac:dyDescent="0.25">
      <c r="B131" s="62">
        <v>5</v>
      </c>
      <c r="C131" s="79" t="s">
        <v>185</v>
      </c>
      <c r="D131" s="80" t="s">
        <v>43</v>
      </c>
      <c r="E131" s="80">
        <v>3</v>
      </c>
      <c r="F131" s="94"/>
      <c r="G131" s="65">
        <f t="shared" si="6"/>
        <v>0</v>
      </c>
    </row>
    <row r="132" spans="2:7" ht="30" x14ac:dyDescent="0.25">
      <c r="B132" s="62">
        <v>6</v>
      </c>
      <c r="C132" s="79" t="s">
        <v>187</v>
      </c>
      <c r="D132" s="80" t="s">
        <v>43</v>
      </c>
      <c r="E132" s="80">
        <v>3</v>
      </c>
      <c r="F132" s="94"/>
      <c r="G132" s="65">
        <f t="shared" si="6"/>
        <v>0</v>
      </c>
    </row>
    <row r="133" spans="2:7" ht="30" x14ac:dyDescent="0.25">
      <c r="B133" s="62">
        <v>7</v>
      </c>
      <c r="C133" s="81" t="s">
        <v>186</v>
      </c>
      <c r="D133" s="80" t="s">
        <v>43</v>
      </c>
      <c r="E133" s="80">
        <v>2</v>
      </c>
      <c r="F133" s="94"/>
      <c r="G133" s="65">
        <f t="shared" si="6"/>
        <v>0</v>
      </c>
    </row>
    <row r="134" spans="2:7" x14ac:dyDescent="0.25">
      <c r="B134" s="137" t="s">
        <v>26</v>
      </c>
      <c r="C134" s="138"/>
      <c r="D134" s="138"/>
      <c r="E134" s="138"/>
      <c r="F134" s="138"/>
      <c r="G134" s="54">
        <f>SUM(G127:G133)</f>
        <v>0</v>
      </c>
    </row>
    <row r="135" spans="2:7" x14ac:dyDescent="0.25">
      <c r="B135" s="137" t="s">
        <v>22</v>
      </c>
      <c r="C135" s="138"/>
      <c r="D135" s="138"/>
      <c r="E135" s="138"/>
      <c r="F135" s="138"/>
      <c r="G135" s="54">
        <v>20</v>
      </c>
    </row>
    <row r="136" spans="2:7" x14ac:dyDescent="0.25">
      <c r="B136" s="139" t="s">
        <v>23</v>
      </c>
      <c r="C136" s="140"/>
      <c r="D136" s="140"/>
      <c r="E136" s="140"/>
      <c r="F136" s="141"/>
      <c r="G136" s="77">
        <f>G135*G134</f>
        <v>0</v>
      </c>
    </row>
    <row r="138" spans="2:7" x14ac:dyDescent="0.25">
      <c r="C138" s="127" t="s">
        <v>76</v>
      </c>
      <c r="D138" s="127"/>
      <c r="E138" s="127"/>
      <c r="F138" s="127"/>
      <c r="G138" s="53">
        <f>SUM(G136,G122,G102,G84,G71,G54,G28)</f>
        <v>0</v>
      </c>
    </row>
  </sheetData>
  <sheetProtection sheet="1" objects="1" scenarios="1"/>
  <protectedRanges>
    <protectedRange sqref="F127:F133" name="Range7"/>
    <protectedRange sqref="F89:F99" name="Range5"/>
    <protectedRange sqref="F59:F68" name="Range3"/>
    <protectedRange sqref="F5:F25" name="Range1"/>
    <protectedRange sqref="F33:F51" name="Range2"/>
    <protectedRange sqref="F76:F81" name="Range4"/>
    <protectedRange sqref="F108:F119" name="Range6"/>
  </protectedRanges>
  <mergeCells count="65">
    <mergeCell ref="B100:F100"/>
    <mergeCell ref="B101:F101"/>
    <mergeCell ref="B86:G86"/>
    <mergeCell ref="B87:B88"/>
    <mergeCell ref="C87:C88"/>
    <mergeCell ref="D87:D88"/>
    <mergeCell ref="E87:E88"/>
    <mergeCell ref="F87:G87"/>
    <mergeCell ref="B124:G124"/>
    <mergeCell ref="D106:D107"/>
    <mergeCell ref="E106:E107"/>
    <mergeCell ref="F106:G106"/>
    <mergeCell ref="C138:F138"/>
    <mergeCell ref="B136:F136"/>
    <mergeCell ref="B120:F120"/>
    <mergeCell ref="B121:F121"/>
    <mergeCell ref="B106:B107"/>
    <mergeCell ref="C106:C107"/>
    <mergeCell ref="B135:F135"/>
    <mergeCell ref="B125:B126"/>
    <mergeCell ref="B134:F134"/>
    <mergeCell ref="B1:G1"/>
    <mergeCell ref="B28:F28"/>
    <mergeCell ref="B54:F54"/>
    <mergeCell ref="B56:G56"/>
    <mergeCell ref="B71:F71"/>
    <mergeCell ref="B69:F69"/>
    <mergeCell ref="B70:F70"/>
    <mergeCell ref="B57:B58"/>
    <mergeCell ref="C57:C58"/>
    <mergeCell ref="D57:D58"/>
    <mergeCell ref="E57:E58"/>
    <mergeCell ref="F57:G57"/>
    <mergeCell ref="B52:F52"/>
    <mergeCell ref="B53:F53"/>
    <mergeCell ref="B26:F26"/>
    <mergeCell ref="D31:D32"/>
    <mergeCell ref="B84:F84"/>
    <mergeCell ref="D125:D126"/>
    <mergeCell ref="E125:E126"/>
    <mergeCell ref="F125:G125"/>
    <mergeCell ref="B73:G73"/>
    <mergeCell ref="B82:F82"/>
    <mergeCell ref="B83:F83"/>
    <mergeCell ref="B74:B75"/>
    <mergeCell ref="C74:C75"/>
    <mergeCell ref="D74:D75"/>
    <mergeCell ref="E74:E75"/>
    <mergeCell ref="F74:G74"/>
    <mergeCell ref="C125:C126"/>
    <mergeCell ref="B102:F102"/>
    <mergeCell ref="B105:G105"/>
    <mergeCell ref="B122:F122"/>
    <mergeCell ref="E31:E32"/>
    <mergeCell ref="F31:G31"/>
    <mergeCell ref="B2:G2"/>
    <mergeCell ref="B3:B4"/>
    <mergeCell ref="C3:C4"/>
    <mergeCell ref="D3:D4"/>
    <mergeCell ref="E3:E4"/>
    <mergeCell ref="F3:G3"/>
    <mergeCell ref="B27:F27"/>
    <mergeCell ref="B30:G30"/>
    <mergeCell ref="B31:B32"/>
    <mergeCell ref="C31:C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opLeftCell="A37" zoomScaleNormal="100" workbookViewId="0">
      <selection activeCell="C21" sqref="C21:F23"/>
    </sheetView>
  </sheetViews>
  <sheetFormatPr defaultColWidth="9.140625" defaultRowHeight="15" x14ac:dyDescent="0.25"/>
  <cols>
    <col min="1" max="1" width="3.28515625" style="9" bestFit="1" customWidth="1"/>
    <col min="2" max="2" width="5.7109375" style="9" bestFit="1" customWidth="1"/>
    <col min="3" max="3" width="38" style="9" bestFit="1" customWidth="1"/>
    <col min="4" max="4" width="12.5703125" style="78" bestFit="1" customWidth="1"/>
    <col min="5" max="5" width="9.7109375" style="9" bestFit="1" customWidth="1"/>
    <col min="6" max="6" width="10.42578125" style="55" bestFit="1" customWidth="1"/>
    <col min="7" max="7" width="19.5703125" style="55" bestFit="1" customWidth="1"/>
    <col min="8" max="8" width="6.7109375" style="55" bestFit="1" customWidth="1"/>
    <col min="9" max="9" width="12.85546875" style="9" bestFit="1" customWidth="1"/>
    <col min="10" max="10" width="27.5703125" style="9" bestFit="1" customWidth="1"/>
    <col min="11" max="11" width="19" style="56" bestFit="1" customWidth="1"/>
    <col min="12" max="16384" width="9.140625" style="9"/>
  </cols>
  <sheetData>
    <row r="1" spans="2:8" ht="18.75" x14ac:dyDescent="0.25">
      <c r="B1" s="111" t="s">
        <v>77</v>
      </c>
      <c r="C1" s="111"/>
      <c r="D1" s="111"/>
      <c r="E1" s="111"/>
      <c r="F1" s="111"/>
      <c r="G1" s="111"/>
      <c r="H1" s="57"/>
    </row>
    <row r="2" spans="2:8" x14ac:dyDescent="0.25">
      <c r="B2" s="143" t="s">
        <v>202</v>
      </c>
      <c r="C2" s="144"/>
      <c r="D2" s="144"/>
      <c r="E2" s="144"/>
      <c r="F2" s="144"/>
      <c r="G2" s="145"/>
      <c r="H2" s="57"/>
    </row>
    <row r="3" spans="2:8" x14ac:dyDescent="0.25">
      <c r="B3" s="134" t="s">
        <v>0</v>
      </c>
      <c r="C3" s="135" t="s">
        <v>36</v>
      </c>
      <c r="D3" s="136" t="s">
        <v>1</v>
      </c>
      <c r="E3" s="142" t="s">
        <v>21</v>
      </c>
      <c r="F3" s="129" t="s">
        <v>37</v>
      </c>
      <c r="G3" s="130"/>
      <c r="H3" s="58"/>
    </row>
    <row r="4" spans="2:8" x14ac:dyDescent="0.25">
      <c r="B4" s="134"/>
      <c r="C4" s="135"/>
      <c r="D4" s="136"/>
      <c r="E4" s="142"/>
      <c r="F4" s="59" t="s">
        <v>16</v>
      </c>
      <c r="G4" s="60" t="s">
        <v>20</v>
      </c>
      <c r="H4" s="61"/>
    </row>
    <row r="5" spans="2:8" ht="30" x14ac:dyDescent="0.25">
      <c r="B5" s="62">
        <v>1</v>
      </c>
      <c r="C5" s="1" t="s">
        <v>170</v>
      </c>
      <c r="D5" s="16" t="s">
        <v>45</v>
      </c>
      <c r="E5" s="63">
        <v>4</v>
      </c>
      <c r="F5" s="64"/>
      <c r="G5" s="65">
        <f>F5*E5</f>
        <v>0</v>
      </c>
      <c r="H5" s="57"/>
    </row>
    <row r="6" spans="2:8" ht="60" x14ac:dyDescent="0.25">
      <c r="B6" s="62">
        <v>2</v>
      </c>
      <c r="C6" s="72" t="s">
        <v>221</v>
      </c>
      <c r="D6" s="16" t="s">
        <v>46</v>
      </c>
      <c r="E6" s="63">
        <v>2</v>
      </c>
      <c r="F6" s="64"/>
      <c r="G6" s="65">
        <f t="shared" ref="G6:G13" si="0">F6*E6</f>
        <v>0</v>
      </c>
      <c r="H6" s="57"/>
    </row>
    <row r="7" spans="2:8" x14ac:dyDescent="0.25">
      <c r="B7" s="62">
        <v>3</v>
      </c>
      <c r="C7" s="1" t="s">
        <v>171</v>
      </c>
      <c r="D7" s="25" t="s">
        <v>13</v>
      </c>
      <c r="E7" s="63">
        <v>10</v>
      </c>
      <c r="F7" s="64"/>
      <c r="G7" s="65">
        <f t="shared" si="0"/>
        <v>0</v>
      </c>
      <c r="H7" s="57"/>
    </row>
    <row r="8" spans="2:8" x14ac:dyDescent="0.25">
      <c r="B8" s="62">
        <v>4</v>
      </c>
      <c r="C8" s="1" t="s">
        <v>172</v>
      </c>
      <c r="D8" s="25" t="s">
        <v>18</v>
      </c>
      <c r="E8" s="63">
        <v>10</v>
      </c>
      <c r="F8" s="64"/>
      <c r="G8" s="65">
        <f t="shared" si="0"/>
        <v>0</v>
      </c>
      <c r="H8" s="57"/>
    </row>
    <row r="9" spans="2:8" x14ac:dyDescent="0.25">
      <c r="B9" s="62">
        <v>5</v>
      </c>
      <c r="C9" s="1" t="s">
        <v>173</v>
      </c>
      <c r="D9" s="25" t="s">
        <v>14</v>
      </c>
      <c r="E9" s="83">
        <v>15</v>
      </c>
      <c r="F9" s="84"/>
      <c r="G9" s="65">
        <f t="shared" si="0"/>
        <v>0</v>
      </c>
      <c r="H9" s="57"/>
    </row>
    <row r="10" spans="2:8" x14ac:dyDescent="0.25">
      <c r="B10" s="62">
        <v>6</v>
      </c>
      <c r="C10" s="1" t="s">
        <v>174</v>
      </c>
      <c r="D10" s="25" t="s">
        <v>19</v>
      </c>
      <c r="E10" s="63">
        <v>5</v>
      </c>
      <c r="F10" s="64"/>
      <c r="G10" s="65">
        <f t="shared" si="0"/>
        <v>0</v>
      </c>
      <c r="H10" s="57"/>
    </row>
    <row r="11" spans="2:8" x14ac:dyDescent="0.25">
      <c r="B11" s="62">
        <v>7</v>
      </c>
      <c r="C11" s="1" t="s">
        <v>175</v>
      </c>
      <c r="D11" s="25" t="s">
        <v>42</v>
      </c>
      <c r="E11" s="63">
        <v>5</v>
      </c>
      <c r="F11" s="64"/>
      <c r="G11" s="65">
        <f t="shared" si="0"/>
        <v>0</v>
      </c>
      <c r="H11" s="57"/>
    </row>
    <row r="12" spans="2:8" x14ac:dyDescent="0.25">
      <c r="B12" s="62">
        <v>8</v>
      </c>
      <c r="C12" s="1" t="s">
        <v>176</v>
      </c>
      <c r="D12" s="25" t="s">
        <v>44</v>
      </c>
      <c r="E12" s="63">
        <v>8</v>
      </c>
      <c r="F12" s="64"/>
      <c r="G12" s="65">
        <f t="shared" si="0"/>
        <v>0</v>
      </c>
      <c r="H12" s="57"/>
    </row>
    <row r="13" spans="2:8" x14ac:dyDescent="0.25">
      <c r="B13" s="62">
        <v>9</v>
      </c>
      <c r="C13" s="1" t="s">
        <v>177</v>
      </c>
      <c r="D13" s="25"/>
      <c r="E13" s="63">
        <v>2</v>
      </c>
      <c r="F13" s="64"/>
      <c r="G13" s="65">
        <f t="shared" si="0"/>
        <v>0</v>
      </c>
      <c r="H13" s="57"/>
    </row>
    <row r="14" spans="2:8" x14ac:dyDescent="0.25">
      <c r="B14" s="137" t="s">
        <v>26</v>
      </c>
      <c r="C14" s="138"/>
      <c r="D14" s="138"/>
      <c r="E14" s="138"/>
      <c r="F14" s="138"/>
      <c r="G14" s="54">
        <f>SUM(G5:G13)</f>
        <v>0</v>
      </c>
      <c r="H14" s="73"/>
    </row>
    <row r="15" spans="2:8" x14ac:dyDescent="0.25">
      <c r="B15" s="137" t="s">
        <v>22</v>
      </c>
      <c r="C15" s="138"/>
      <c r="D15" s="138"/>
      <c r="E15" s="138"/>
      <c r="F15" s="138"/>
      <c r="G15" s="54">
        <v>250</v>
      </c>
      <c r="H15" s="73"/>
    </row>
    <row r="16" spans="2:8" x14ac:dyDescent="0.25">
      <c r="B16" s="139" t="s">
        <v>23</v>
      </c>
      <c r="C16" s="140"/>
      <c r="D16" s="140"/>
      <c r="E16" s="140"/>
      <c r="F16" s="141"/>
      <c r="G16" s="77">
        <f>G15*G14</f>
        <v>0</v>
      </c>
      <c r="H16" s="73"/>
    </row>
    <row r="18" spans="2:10" x14ac:dyDescent="0.25">
      <c r="B18" s="143" t="s">
        <v>203</v>
      </c>
      <c r="C18" s="144"/>
      <c r="D18" s="144"/>
      <c r="E18" s="144"/>
      <c r="F18" s="144"/>
      <c r="G18" s="145"/>
    </row>
    <row r="19" spans="2:10" x14ac:dyDescent="0.25">
      <c r="B19" s="134" t="s">
        <v>0</v>
      </c>
      <c r="C19" s="135" t="s">
        <v>36</v>
      </c>
      <c r="D19" s="136" t="s">
        <v>1</v>
      </c>
      <c r="E19" s="142" t="s">
        <v>21</v>
      </c>
      <c r="F19" s="129" t="s">
        <v>37</v>
      </c>
      <c r="G19" s="130"/>
      <c r="H19" s="58"/>
    </row>
    <row r="20" spans="2:10" x14ac:dyDescent="0.25">
      <c r="B20" s="134"/>
      <c r="C20" s="135"/>
      <c r="D20" s="136"/>
      <c r="E20" s="142"/>
      <c r="F20" s="59" t="s">
        <v>16</v>
      </c>
      <c r="G20" s="60" t="s">
        <v>20</v>
      </c>
      <c r="H20" s="61"/>
    </row>
    <row r="21" spans="2:10" ht="30" x14ac:dyDescent="0.25">
      <c r="B21" s="62">
        <v>1</v>
      </c>
      <c r="C21" s="72" t="s">
        <v>222</v>
      </c>
      <c r="D21" s="101" t="s">
        <v>17</v>
      </c>
      <c r="E21" s="105">
        <v>1</v>
      </c>
      <c r="F21" s="106"/>
      <c r="G21" s="65">
        <f>F21*E21</f>
        <v>0</v>
      </c>
      <c r="H21" s="57"/>
    </row>
    <row r="22" spans="2:10" ht="135" x14ac:dyDescent="0.25">
      <c r="B22" s="62">
        <v>2</v>
      </c>
      <c r="C22" s="72" t="s">
        <v>213</v>
      </c>
      <c r="D22" s="101" t="s">
        <v>17</v>
      </c>
      <c r="E22" s="105">
        <v>1</v>
      </c>
      <c r="F22" s="106"/>
      <c r="G22" s="65">
        <f>F22*E22</f>
        <v>0</v>
      </c>
      <c r="H22" s="57"/>
    </row>
    <row r="23" spans="2:10" ht="60" x14ac:dyDescent="0.25">
      <c r="B23" s="62">
        <v>3</v>
      </c>
      <c r="C23" s="72" t="s">
        <v>214</v>
      </c>
      <c r="D23" s="101" t="s">
        <v>67</v>
      </c>
      <c r="E23" s="106">
        <v>4</v>
      </c>
      <c r="F23" s="106"/>
      <c r="G23" s="65">
        <f>F23*E23</f>
        <v>0</v>
      </c>
      <c r="H23" s="57"/>
      <c r="I23" s="9" t="s">
        <v>206</v>
      </c>
      <c r="J23" s="9" t="s">
        <v>205</v>
      </c>
    </row>
    <row r="24" spans="2:10" x14ac:dyDescent="0.25">
      <c r="B24" s="137" t="s">
        <v>26</v>
      </c>
      <c r="C24" s="138"/>
      <c r="D24" s="138"/>
      <c r="E24" s="138"/>
      <c r="F24" s="138"/>
      <c r="G24" s="54">
        <f>SUM(G21:G23)</f>
        <v>0</v>
      </c>
      <c r="H24" s="73"/>
    </row>
    <row r="25" spans="2:10" x14ac:dyDescent="0.25">
      <c r="B25" s="137" t="s">
        <v>22</v>
      </c>
      <c r="C25" s="138"/>
      <c r="D25" s="138"/>
      <c r="E25" s="138"/>
      <c r="F25" s="138"/>
      <c r="G25" s="54">
        <v>20</v>
      </c>
      <c r="H25" s="73"/>
    </row>
    <row r="26" spans="2:10" x14ac:dyDescent="0.25">
      <c r="B26" s="139" t="s">
        <v>23</v>
      </c>
      <c r="C26" s="140"/>
      <c r="D26" s="140"/>
      <c r="E26" s="140"/>
      <c r="F26" s="141"/>
      <c r="G26" s="77">
        <f>G25*G24</f>
        <v>0</v>
      </c>
      <c r="H26" s="73"/>
    </row>
    <row r="28" spans="2:10" x14ac:dyDescent="0.25">
      <c r="B28" s="143" t="s">
        <v>30</v>
      </c>
      <c r="C28" s="144"/>
      <c r="D28" s="144"/>
      <c r="E28" s="144"/>
      <c r="F28" s="144"/>
      <c r="G28" s="145"/>
      <c r="H28" s="86"/>
    </row>
    <row r="29" spans="2:10" x14ac:dyDescent="0.25">
      <c r="B29" s="134" t="s">
        <v>0</v>
      </c>
      <c r="C29" s="135" t="s">
        <v>36</v>
      </c>
      <c r="D29" s="136" t="s">
        <v>1</v>
      </c>
      <c r="E29" s="142" t="s">
        <v>21</v>
      </c>
      <c r="F29" s="129" t="s">
        <v>37</v>
      </c>
      <c r="G29" s="130"/>
      <c r="H29" s="58"/>
    </row>
    <row r="30" spans="2:10" x14ac:dyDescent="0.25">
      <c r="B30" s="134"/>
      <c r="C30" s="135"/>
      <c r="D30" s="136"/>
      <c r="E30" s="142"/>
      <c r="F30" s="59" t="s">
        <v>16</v>
      </c>
      <c r="G30" s="60" t="s">
        <v>20</v>
      </c>
      <c r="H30" s="61"/>
    </row>
    <row r="31" spans="2:10" ht="30" x14ac:dyDescent="0.25">
      <c r="B31" s="62">
        <v>1</v>
      </c>
      <c r="C31" s="1" t="s">
        <v>178</v>
      </c>
      <c r="D31" s="16" t="s">
        <v>42</v>
      </c>
      <c r="E31" s="82">
        <v>1</v>
      </c>
      <c r="F31" s="87"/>
      <c r="G31" s="65">
        <f t="shared" ref="G31:G37" si="1">F31*E31</f>
        <v>0</v>
      </c>
      <c r="H31" s="57"/>
    </row>
    <row r="32" spans="2:10" ht="30" x14ac:dyDescent="0.25">
      <c r="B32" s="62">
        <v>2</v>
      </c>
      <c r="C32" s="1" t="s">
        <v>179</v>
      </c>
      <c r="D32" s="16" t="s">
        <v>42</v>
      </c>
      <c r="E32" s="82">
        <v>2</v>
      </c>
      <c r="F32" s="87"/>
      <c r="G32" s="65">
        <f t="shared" si="1"/>
        <v>0</v>
      </c>
      <c r="H32" s="57"/>
    </row>
    <row r="33" spans="2:8" ht="60" x14ac:dyDescent="0.25">
      <c r="B33" s="62">
        <v>3</v>
      </c>
      <c r="C33" s="1" t="s">
        <v>180</v>
      </c>
      <c r="D33" s="16" t="s">
        <v>42</v>
      </c>
      <c r="E33" s="82">
        <v>1</v>
      </c>
      <c r="F33" s="87"/>
      <c r="G33" s="65">
        <f t="shared" si="1"/>
        <v>0</v>
      </c>
      <c r="H33" s="57"/>
    </row>
    <row r="34" spans="2:8" ht="30" x14ac:dyDescent="0.25">
      <c r="B34" s="62">
        <v>4</v>
      </c>
      <c r="C34" s="1" t="s">
        <v>181</v>
      </c>
      <c r="D34" s="16" t="s">
        <v>42</v>
      </c>
      <c r="E34" s="82">
        <v>2</v>
      </c>
      <c r="F34" s="87"/>
      <c r="G34" s="65">
        <f t="shared" si="1"/>
        <v>0</v>
      </c>
      <c r="H34" s="57"/>
    </row>
    <row r="35" spans="2:8" x14ac:dyDescent="0.25">
      <c r="B35" s="62">
        <v>5</v>
      </c>
      <c r="C35" s="1" t="s">
        <v>182</v>
      </c>
      <c r="D35" s="16" t="s">
        <v>42</v>
      </c>
      <c r="E35" s="82">
        <v>3</v>
      </c>
      <c r="F35" s="87"/>
      <c r="G35" s="65">
        <f t="shared" si="1"/>
        <v>0</v>
      </c>
      <c r="H35" s="57"/>
    </row>
    <row r="36" spans="2:8" ht="30" x14ac:dyDescent="0.25">
      <c r="B36" s="62">
        <v>6</v>
      </c>
      <c r="C36" s="1" t="s">
        <v>168</v>
      </c>
      <c r="D36" s="5" t="s">
        <v>9</v>
      </c>
      <c r="E36" s="82">
        <v>4</v>
      </c>
      <c r="F36" s="87"/>
      <c r="G36" s="65">
        <f t="shared" si="1"/>
        <v>0</v>
      </c>
      <c r="H36" s="57"/>
    </row>
    <row r="37" spans="2:8" ht="195" x14ac:dyDescent="0.25">
      <c r="B37" s="62">
        <v>7</v>
      </c>
      <c r="C37" s="1" t="s">
        <v>79</v>
      </c>
      <c r="D37" s="16" t="s">
        <v>42</v>
      </c>
      <c r="E37" s="82">
        <v>1</v>
      </c>
      <c r="F37" s="87"/>
      <c r="G37" s="65">
        <f t="shared" si="1"/>
        <v>0</v>
      </c>
      <c r="H37" s="57"/>
    </row>
    <row r="38" spans="2:8" x14ac:dyDescent="0.25">
      <c r="B38" s="137" t="s">
        <v>26</v>
      </c>
      <c r="C38" s="138"/>
      <c r="D38" s="138"/>
      <c r="E38" s="138"/>
      <c r="F38" s="138"/>
      <c r="G38" s="54">
        <f>SUM(G31:G37)</f>
        <v>0</v>
      </c>
      <c r="H38" s="73"/>
    </row>
    <row r="39" spans="2:8" x14ac:dyDescent="0.25">
      <c r="B39" s="137" t="s">
        <v>22</v>
      </c>
      <c r="C39" s="138"/>
      <c r="D39" s="138"/>
      <c r="E39" s="138"/>
      <c r="F39" s="138"/>
      <c r="G39" s="54">
        <v>70</v>
      </c>
      <c r="H39" s="73"/>
    </row>
    <row r="40" spans="2:8" x14ac:dyDescent="0.25">
      <c r="B40" s="139" t="s">
        <v>23</v>
      </c>
      <c r="C40" s="140"/>
      <c r="D40" s="140"/>
      <c r="E40" s="140"/>
      <c r="F40" s="141"/>
      <c r="G40" s="77">
        <f>G39*G38</f>
        <v>0</v>
      </c>
      <c r="H40" s="73"/>
    </row>
    <row r="42" spans="2:8" x14ac:dyDescent="0.25">
      <c r="C42" s="127" t="s">
        <v>78</v>
      </c>
      <c r="D42" s="127"/>
      <c r="E42" s="127"/>
      <c r="F42" s="127"/>
      <c r="G42" s="53">
        <f>SUM(G40,G26,G16)</f>
        <v>0</v>
      </c>
    </row>
  </sheetData>
  <sheetProtection sheet="1" objects="1" scenarios="1"/>
  <protectedRanges>
    <protectedRange sqref="F31:F37" name="Range3"/>
    <protectedRange sqref="F5:F13" name="Range1"/>
    <protectedRange sqref="F21:F23" name="Range2"/>
  </protectedRanges>
  <mergeCells count="29">
    <mergeCell ref="B1:G1"/>
    <mergeCell ref="B18:G18"/>
    <mergeCell ref="B26:F26"/>
    <mergeCell ref="B28:G28"/>
    <mergeCell ref="B40:F40"/>
    <mergeCell ref="B2:G2"/>
    <mergeCell ref="C3:C4"/>
    <mergeCell ref="B39:F39"/>
    <mergeCell ref="B19:B20"/>
    <mergeCell ref="C19:C20"/>
    <mergeCell ref="B38:F38"/>
    <mergeCell ref="B14:F14"/>
    <mergeCell ref="B24:F24"/>
    <mergeCell ref="C42:F42"/>
    <mergeCell ref="B16:F16"/>
    <mergeCell ref="D3:D4"/>
    <mergeCell ref="E3:E4"/>
    <mergeCell ref="D19:D20"/>
    <mergeCell ref="E19:E20"/>
    <mergeCell ref="F19:G19"/>
    <mergeCell ref="B29:B30"/>
    <mergeCell ref="C29:C30"/>
    <mergeCell ref="F29:G29"/>
    <mergeCell ref="D29:D30"/>
    <mergeCell ref="E29:E30"/>
    <mergeCell ref="B25:F25"/>
    <mergeCell ref="F3:G3"/>
    <mergeCell ref="B15:F15"/>
    <mergeCell ref="B3: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I5" sqref="I5"/>
    </sheetView>
  </sheetViews>
  <sheetFormatPr defaultRowHeight="15.75" x14ac:dyDescent="0.25"/>
  <cols>
    <col min="1" max="1" width="11.28515625" style="27" bestFit="1" customWidth="1"/>
    <col min="2" max="2" width="16.5703125" style="27" bestFit="1" customWidth="1"/>
    <col min="3" max="3" width="19.28515625" style="28" bestFit="1" customWidth="1"/>
    <col min="4" max="4" width="23.42578125" style="28" customWidth="1"/>
    <col min="5" max="5" width="21.42578125" style="28" bestFit="1" customWidth="1"/>
    <col min="6" max="6" width="9.140625" style="27"/>
    <col min="7" max="8" width="13" style="27" bestFit="1" customWidth="1"/>
    <col min="9" max="16384" width="9.140625" style="27"/>
  </cols>
  <sheetData>
    <row r="1" spans="1:5" x14ac:dyDescent="0.25">
      <c r="A1" s="146" t="s">
        <v>75</v>
      </c>
      <c r="B1" s="146"/>
      <c r="C1" s="146"/>
      <c r="D1" s="146"/>
      <c r="E1" s="146"/>
    </row>
    <row r="2" spans="1:5" ht="16.5" thickBot="1" x14ac:dyDescent="0.3">
      <c r="A2" s="147"/>
      <c r="B2" s="147"/>
      <c r="C2" s="147"/>
      <c r="D2" s="147"/>
      <c r="E2" s="147"/>
    </row>
    <row r="3" spans="1:5" ht="32.25" thickBot="1" x14ac:dyDescent="0.3">
      <c r="A3" s="49" t="s">
        <v>50</v>
      </c>
      <c r="B3" s="50" t="s">
        <v>65</v>
      </c>
      <c r="C3" s="50" t="s">
        <v>51</v>
      </c>
      <c r="D3" s="51" t="s">
        <v>66</v>
      </c>
      <c r="E3" s="51" t="s">
        <v>73</v>
      </c>
    </row>
    <row r="4" spans="1:5" ht="16.5" thickBot="1" x14ac:dyDescent="0.3">
      <c r="C4" s="27"/>
      <c r="D4" s="27"/>
      <c r="E4" s="27"/>
    </row>
    <row r="5" spans="1:5" x14ac:dyDescent="0.25">
      <c r="A5" s="152" t="s">
        <v>63</v>
      </c>
      <c r="B5" s="52" t="s">
        <v>31</v>
      </c>
      <c r="C5" s="32">
        <f>'PACKAGE 1'!G10</f>
        <v>0</v>
      </c>
      <c r="D5" s="32">
        <f>'PACKAGE 1'!G11</f>
        <v>410</v>
      </c>
      <c r="E5" s="48">
        <f>D5*C5</f>
        <v>0</v>
      </c>
    </row>
    <row r="6" spans="1:5" x14ac:dyDescent="0.25">
      <c r="A6" s="153"/>
      <c r="B6" s="34" t="s">
        <v>49</v>
      </c>
      <c r="C6" s="30">
        <f>'PACKAGE 1'!G36</f>
        <v>0</v>
      </c>
      <c r="D6" s="30">
        <f>'PACKAGE 1'!G37</f>
        <v>410</v>
      </c>
      <c r="E6" s="35">
        <f t="shared" ref="E6" si="0">D6*C6</f>
        <v>0</v>
      </c>
    </row>
    <row r="7" spans="1:5" x14ac:dyDescent="0.25">
      <c r="A7" s="153"/>
      <c r="B7" s="34" t="s">
        <v>32</v>
      </c>
      <c r="C7" s="30">
        <f>'PACKAGE 1'!G51</f>
        <v>0</v>
      </c>
      <c r="D7" s="30">
        <f>'PACKAGE 1'!G52</f>
        <v>50</v>
      </c>
      <c r="E7" s="35">
        <f>D7*C7</f>
        <v>0</v>
      </c>
    </row>
    <row r="8" spans="1:5" ht="16.5" thickBot="1" x14ac:dyDescent="0.3">
      <c r="A8" s="154"/>
      <c r="B8" s="159" t="s">
        <v>71</v>
      </c>
      <c r="C8" s="160"/>
      <c r="D8" s="92">
        <f>SUM(D5:D7)</f>
        <v>870</v>
      </c>
      <c r="E8" s="47">
        <f>SUM(E5:E7)</f>
        <v>0</v>
      </c>
    </row>
    <row r="9" spans="1:5" ht="16.5" thickBot="1" x14ac:dyDescent="0.3">
      <c r="A9" s="155"/>
      <c r="B9" s="155"/>
      <c r="C9" s="155"/>
      <c r="D9" s="155"/>
      <c r="E9" s="155"/>
    </row>
    <row r="10" spans="1:5" x14ac:dyDescent="0.25">
      <c r="A10" s="152" t="s">
        <v>64</v>
      </c>
      <c r="B10" s="90" t="s">
        <v>27</v>
      </c>
      <c r="C10" s="32">
        <f>'PACKAGE 2'!G26</f>
        <v>0</v>
      </c>
      <c r="D10" s="32">
        <f>'PACKAGE 2'!G27</f>
        <v>20</v>
      </c>
      <c r="E10" s="48">
        <f t="shared" ref="E10:E16" si="1">D10*C10</f>
        <v>0</v>
      </c>
    </row>
    <row r="11" spans="1:5" x14ac:dyDescent="0.25">
      <c r="A11" s="153"/>
      <c r="B11" s="91" t="s">
        <v>33</v>
      </c>
      <c r="C11" s="30">
        <f>'PACKAGE 2'!G52</f>
        <v>0</v>
      </c>
      <c r="D11" s="30">
        <f>'PACKAGE 2'!G53</f>
        <v>30</v>
      </c>
      <c r="E11" s="35">
        <f t="shared" si="1"/>
        <v>0</v>
      </c>
    </row>
    <row r="12" spans="1:5" x14ac:dyDescent="0.25">
      <c r="A12" s="153"/>
      <c r="B12" s="91" t="s">
        <v>48</v>
      </c>
      <c r="C12" s="30">
        <f>'PACKAGE 2'!G69</f>
        <v>0</v>
      </c>
      <c r="D12" s="30">
        <f>'PACKAGE 2'!G70</f>
        <v>40</v>
      </c>
      <c r="E12" s="35">
        <f t="shared" si="1"/>
        <v>0</v>
      </c>
    </row>
    <row r="13" spans="1:5" x14ac:dyDescent="0.25">
      <c r="A13" s="153"/>
      <c r="B13" s="91" t="s">
        <v>58</v>
      </c>
      <c r="C13" s="30">
        <f>'PACKAGE 2'!G82</f>
        <v>0</v>
      </c>
      <c r="D13" s="30">
        <f>'PACKAGE 2'!G83</f>
        <v>20</v>
      </c>
      <c r="E13" s="35">
        <f t="shared" si="1"/>
        <v>0</v>
      </c>
    </row>
    <row r="14" spans="1:5" x14ac:dyDescent="0.25">
      <c r="A14" s="158"/>
      <c r="B14" s="91" t="s">
        <v>54</v>
      </c>
      <c r="C14" s="30">
        <f>'PACKAGE 2'!G120</f>
        <v>0</v>
      </c>
      <c r="D14" s="30">
        <f>'PACKAGE 2'!G121</f>
        <v>20</v>
      </c>
      <c r="E14" s="35">
        <f t="shared" si="1"/>
        <v>0</v>
      </c>
    </row>
    <row r="15" spans="1:5" x14ac:dyDescent="0.25">
      <c r="A15" s="158"/>
      <c r="B15" s="91" t="s">
        <v>80</v>
      </c>
      <c r="C15" s="30">
        <f>'PACKAGE 2'!G100</f>
        <v>0</v>
      </c>
      <c r="D15" s="30">
        <f>'PACKAGE 2'!G101</f>
        <v>40</v>
      </c>
      <c r="E15" s="35">
        <f t="shared" si="1"/>
        <v>0</v>
      </c>
    </row>
    <row r="16" spans="1:5" x14ac:dyDescent="0.25">
      <c r="A16" s="158"/>
      <c r="B16" s="91" t="s">
        <v>56</v>
      </c>
      <c r="C16" s="30">
        <f>'PACKAGE 2'!G134</f>
        <v>0</v>
      </c>
      <c r="D16" s="30">
        <f>'PACKAGE 2'!G135</f>
        <v>20</v>
      </c>
      <c r="E16" s="35">
        <f t="shared" si="1"/>
        <v>0</v>
      </c>
    </row>
    <row r="17" spans="1:5" ht="16.5" thickBot="1" x14ac:dyDescent="0.3">
      <c r="A17" s="154"/>
      <c r="B17" s="159" t="s">
        <v>71</v>
      </c>
      <c r="C17" s="160"/>
      <c r="D17" s="92">
        <f>SUM(D10:D16)</f>
        <v>190</v>
      </c>
      <c r="E17" s="47">
        <f>SUM(E10:E16)</f>
        <v>0</v>
      </c>
    </row>
    <row r="18" spans="1:5" ht="16.5" thickBot="1" x14ac:dyDescent="0.3">
      <c r="A18" s="156"/>
      <c r="B18" s="157"/>
      <c r="C18" s="157"/>
      <c r="D18" s="157"/>
      <c r="E18" s="157"/>
    </row>
    <row r="19" spans="1:5" x14ac:dyDescent="0.25">
      <c r="A19" s="152" t="s">
        <v>70</v>
      </c>
      <c r="B19" s="52" t="s">
        <v>52</v>
      </c>
      <c r="C19" s="32">
        <f>'PACKAGE 3'!G14</f>
        <v>0</v>
      </c>
      <c r="D19" s="32">
        <f>'PACKAGE 3'!G15</f>
        <v>250</v>
      </c>
      <c r="E19" s="48">
        <f>D19*C19</f>
        <v>0</v>
      </c>
    </row>
    <row r="20" spans="1:5" x14ac:dyDescent="0.25">
      <c r="A20" s="153"/>
      <c r="B20" s="34" t="s">
        <v>53</v>
      </c>
      <c r="C20" s="30">
        <f>'PACKAGE 3'!G24</f>
        <v>0</v>
      </c>
      <c r="D20" s="30">
        <f>'PACKAGE 3'!G25</f>
        <v>20</v>
      </c>
      <c r="E20" s="35">
        <f>D20*C20</f>
        <v>0</v>
      </c>
    </row>
    <row r="21" spans="1:5" x14ac:dyDescent="0.25">
      <c r="A21" s="153"/>
      <c r="B21" s="34" t="s">
        <v>34</v>
      </c>
      <c r="C21" s="30">
        <f>'PACKAGE 3'!G38</f>
        <v>0</v>
      </c>
      <c r="D21" s="30">
        <f>'PACKAGE 3'!G39</f>
        <v>70</v>
      </c>
      <c r="E21" s="35">
        <f>D21*C21</f>
        <v>0</v>
      </c>
    </row>
    <row r="22" spans="1:5" ht="16.5" thickBot="1" x14ac:dyDescent="0.3">
      <c r="A22" s="154"/>
      <c r="B22" s="159" t="s">
        <v>71</v>
      </c>
      <c r="C22" s="160"/>
      <c r="D22" s="92">
        <f>SUM(D19:D21)</f>
        <v>340</v>
      </c>
      <c r="E22" s="47">
        <f>SUM(E19:E21)</f>
        <v>0</v>
      </c>
    </row>
    <row r="23" spans="1:5" x14ac:dyDescent="0.25">
      <c r="A23" s="148"/>
      <c r="B23" s="149"/>
      <c r="C23" s="149"/>
      <c r="D23" s="149"/>
      <c r="E23" s="149"/>
    </row>
    <row r="24" spans="1:5" x14ac:dyDescent="0.25">
      <c r="A24" s="29"/>
      <c r="B24" s="150" t="s">
        <v>72</v>
      </c>
      <c r="C24" s="151"/>
      <c r="D24" s="93">
        <f>SUM(D22,D17,D8)</f>
        <v>1400</v>
      </c>
      <c r="E24" s="33">
        <f>SUM(E22,E17,E8)</f>
        <v>0</v>
      </c>
    </row>
    <row r="26" spans="1:5" ht="31.5" x14ac:dyDescent="0.25">
      <c r="D26" s="95" t="s">
        <v>200</v>
      </c>
      <c r="E26" s="96">
        <f>E24*5%</f>
        <v>0</v>
      </c>
    </row>
    <row r="27" spans="1:5" x14ac:dyDescent="0.25">
      <c r="E27" s="97"/>
    </row>
    <row r="28" spans="1:5" x14ac:dyDescent="0.25">
      <c r="D28" s="95" t="s">
        <v>201</v>
      </c>
      <c r="E28" s="96">
        <f>E24+E26</f>
        <v>0</v>
      </c>
    </row>
    <row r="29" spans="1:5" x14ac:dyDescent="0.25">
      <c r="E29" s="98"/>
    </row>
  </sheetData>
  <sheetProtection sheet="1" objects="1" scenarios="1"/>
  <mergeCells count="11">
    <mergeCell ref="A1:E2"/>
    <mergeCell ref="A23:E23"/>
    <mergeCell ref="B24:C24"/>
    <mergeCell ref="A19:A22"/>
    <mergeCell ref="A9:E9"/>
    <mergeCell ref="A18:E18"/>
    <mergeCell ref="A5:A8"/>
    <mergeCell ref="A10:A17"/>
    <mergeCell ref="B8:C8"/>
    <mergeCell ref="B17:C17"/>
    <mergeCell ref="B22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PACKAGE 1</vt:lpstr>
      <vt:lpstr>PACKAGE 2</vt:lpstr>
      <vt:lpstr>PACKAGE 3</vt:lpstr>
      <vt:lpstr>Summary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FOSI-2</dc:creator>
  <cp:lastModifiedBy>Tahir Islam</cp:lastModifiedBy>
  <cp:lastPrinted>2018-12-18T06:45:28Z</cp:lastPrinted>
  <dcterms:created xsi:type="dcterms:W3CDTF">2018-12-11T07:39:46Z</dcterms:created>
  <dcterms:modified xsi:type="dcterms:W3CDTF">2019-02-02T08:05:21Z</dcterms:modified>
</cp:coreProperties>
</file>