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elkis.Mejia\United Nations Development Programme\DO-Adquisiciones - General\Principal\PROCESOS PROCUREMENT\PROCESOS 2019\SDC\SDC-97-2019 Remozamiento Licey al medio isfodosu\"/>
    </mc:Choice>
  </mc:AlternateContent>
  <xr:revisionPtr revIDLastSave="19" documentId="11_F623B377BB2082CD65A866A7E0D427C7648718A0" xr6:coauthVersionLast="41" xr6:coauthVersionMax="41" xr10:uidLastSave="{4E5EC637-E26F-4421-B7F2-3C6BB4977374}"/>
  <bookViews>
    <workbookView xWindow="-120" yWindow="-120" windowWidth="19440" windowHeight="15150" xr2:uid="{00000000-000D-0000-FFFF-FFFF00000000}"/>
  </bookViews>
  <sheets>
    <sheet name="Plantilla" sheetId="1" r:id="rId1"/>
    <sheet name="Especificaciones de calidad" sheetId="2" r:id="rId2"/>
  </sheets>
  <definedNames>
    <definedName name="_xlnm.Print_Area" localSheetId="0">Plantilla!$A$1:$G$134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6" i="1" l="1"/>
  <c r="F115" i="1"/>
  <c r="F114" i="1"/>
  <c r="G113" i="1" s="1"/>
  <c r="A114" i="1"/>
  <c r="A115" i="1" s="1"/>
  <c r="A116" i="1" s="1"/>
  <c r="F111" i="1"/>
  <c r="F110" i="1"/>
  <c r="F109" i="1"/>
  <c r="F108" i="1"/>
  <c r="A108" i="1"/>
  <c r="A109" i="1" s="1"/>
  <c r="A110" i="1" s="1"/>
  <c r="A111" i="1" s="1"/>
  <c r="F105" i="1"/>
  <c r="F104" i="1"/>
  <c r="F103" i="1"/>
  <c r="G102" i="1" s="1"/>
  <c r="A103" i="1"/>
  <c r="A104" i="1" s="1"/>
  <c r="A105" i="1" s="1"/>
  <c r="F100" i="1"/>
  <c r="F99" i="1"/>
  <c r="G98" i="1" s="1"/>
  <c r="A99" i="1"/>
  <c r="A100" i="1" s="1"/>
  <c r="F96" i="1"/>
  <c r="F95" i="1"/>
  <c r="F94" i="1"/>
  <c r="F93" i="1"/>
  <c r="G92" i="1" s="1"/>
  <c r="A93" i="1"/>
  <c r="A94" i="1" s="1"/>
  <c r="A95" i="1" s="1"/>
  <c r="A96" i="1" s="1"/>
  <c r="G107" i="1" l="1"/>
  <c r="F28" i="1"/>
  <c r="F85" i="1" l="1"/>
  <c r="F84" i="1" l="1"/>
  <c r="F55" i="1"/>
  <c r="F69" i="1"/>
  <c r="F68" i="1"/>
  <c r="F54" i="1"/>
  <c r="F63" i="1" l="1"/>
  <c r="F62" i="1" l="1"/>
  <c r="F61" i="1" l="1"/>
  <c r="F60" i="1"/>
  <c r="A43" i="1" l="1"/>
  <c r="F29" i="1" l="1"/>
  <c r="F34" i="1"/>
  <c r="F83" i="1"/>
  <c r="F27" i="1" l="1"/>
  <c r="F30" i="1"/>
  <c r="F82" i="1"/>
  <c r="F59" i="1" l="1"/>
  <c r="G58" i="1" s="1"/>
  <c r="A59" i="1"/>
  <c r="A60" i="1" s="1"/>
  <c r="A61" i="1" s="1"/>
  <c r="A62" i="1" s="1"/>
  <c r="A63" i="1" s="1"/>
  <c r="F36" i="1" l="1"/>
  <c r="F40" i="1"/>
  <c r="F39" i="1"/>
  <c r="G38" i="1" s="1"/>
  <c r="A39" i="1"/>
  <c r="A40" i="1" s="1"/>
  <c r="F26" i="1" l="1"/>
  <c r="F67" i="1"/>
  <c r="F73" i="1" l="1"/>
  <c r="F72" i="1"/>
  <c r="A72" i="1"/>
  <c r="A73" i="1" s="1"/>
  <c r="F76" i="1"/>
  <c r="G75" i="1" s="1"/>
  <c r="F43" i="1"/>
  <c r="F44" i="1"/>
  <c r="F45" i="1"/>
  <c r="F46" i="1"/>
  <c r="F47" i="1"/>
  <c r="F48" i="1"/>
  <c r="F49" i="1"/>
  <c r="F50" i="1"/>
  <c r="F51" i="1"/>
  <c r="F52" i="1"/>
  <c r="F53" i="1"/>
  <c r="F56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F79" i="1"/>
  <c r="F80" i="1"/>
  <c r="F81" i="1"/>
  <c r="F86" i="1"/>
  <c r="F87" i="1"/>
  <c r="F25" i="1"/>
  <c r="G24" i="1" s="1"/>
  <c r="F33" i="1"/>
  <c r="F35" i="1"/>
  <c r="F66" i="1"/>
  <c r="G65" i="1" s="1"/>
  <c r="A121" i="1"/>
  <c r="A122" i="1" s="1"/>
  <c r="A123" i="1" s="1"/>
  <c r="A124" i="1" s="1"/>
  <c r="A125" i="1" s="1"/>
  <c r="A126" i="1" s="1"/>
  <c r="A127" i="1" s="1"/>
  <c r="A66" i="1"/>
  <c r="A67" i="1" s="1"/>
  <c r="A68" i="1" s="1"/>
  <c r="A69" i="1" s="1"/>
  <c r="A25" i="1"/>
  <c r="A26" i="1" s="1"/>
  <c r="A27" i="1" s="1"/>
  <c r="A28" i="1" s="1"/>
  <c r="A29" i="1" s="1"/>
  <c r="A30" i="1" s="1"/>
  <c r="A79" i="1"/>
  <c r="A80" i="1" s="1"/>
  <c r="A81" i="1" s="1"/>
  <c r="A76" i="1"/>
  <c r="A33" i="1"/>
  <c r="G32" i="1" l="1"/>
  <c r="G42" i="1"/>
  <c r="G78" i="1"/>
  <c r="A34" i="1"/>
  <c r="A35" i="1" s="1"/>
  <c r="A36" i="1" s="1"/>
  <c r="A82" i="1"/>
  <c r="G71" i="1"/>
  <c r="F118" i="1" l="1"/>
  <c r="A83" i="1"/>
  <c r="A84" i="1" l="1"/>
  <c r="A85" i="1" s="1"/>
  <c r="A86" i="1" s="1"/>
  <c r="A87" i="1" s="1"/>
  <c r="F123" i="1"/>
  <c r="F122" i="1"/>
  <c r="F121" i="1"/>
  <c r="F127" i="1"/>
  <c r="F124" i="1"/>
  <c r="F125" i="1"/>
  <c r="F126" i="1"/>
  <c r="G120" i="1" l="1"/>
  <c r="F128" i="1" s="1"/>
</calcChain>
</file>

<file path=xl/sharedStrings.xml><?xml version="1.0" encoding="utf-8"?>
<sst xmlns="http://schemas.openxmlformats.org/spreadsheetml/2006/main" count="203" uniqueCount="123">
  <si>
    <t>INSTITUTO SUPERIOR DE FORMACIÓN DOCENTE SALOMÉ UREÑA</t>
  </si>
  <si>
    <t>ISFODOSU</t>
  </si>
  <si>
    <t>Plantilla de Presupuesto</t>
  </si>
  <si>
    <t>Datos Generales</t>
  </si>
  <si>
    <t>Espacio para poner logo, nombre y RNC compañía</t>
  </si>
  <si>
    <t>Versión: 1.0</t>
  </si>
  <si>
    <t>Fecha:</t>
  </si>
  <si>
    <t>No</t>
  </si>
  <si>
    <t>Descripción</t>
  </si>
  <si>
    <t>Cantidad</t>
  </si>
  <si>
    <t>PU</t>
  </si>
  <si>
    <t>Valor</t>
  </si>
  <si>
    <t xml:space="preserve">Valor Partida </t>
  </si>
  <si>
    <t xml:space="preserve">PRELIMINARES </t>
  </si>
  <si>
    <t>TERMINACION DE SUPERFICIE</t>
  </si>
  <si>
    <t>UD</t>
  </si>
  <si>
    <t>PINTURA</t>
  </si>
  <si>
    <t>Limpieza continua y final</t>
  </si>
  <si>
    <t>Bote final</t>
  </si>
  <si>
    <t>Dirección técnica y responsabilidad</t>
  </si>
  <si>
    <t>Gastos administrativos</t>
  </si>
  <si>
    <t>Transporte</t>
  </si>
  <si>
    <t>CODIA (1 X 1000)</t>
  </si>
  <si>
    <t>TOTAL GENERAL</t>
  </si>
  <si>
    <t>SUBTOTAL GENERAL</t>
  </si>
  <si>
    <t>COSTOS INDIRECTOS</t>
  </si>
  <si>
    <t>Presupuesto preparado por:</t>
  </si>
  <si>
    <t>Revisado y autorizado por:</t>
  </si>
  <si>
    <t>(nombra y firma del responsable)</t>
  </si>
  <si>
    <t>(nombre y firma del responsable)</t>
  </si>
  <si>
    <t>(posición del responsable)</t>
  </si>
  <si>
    <t>Seguros y finanzas</t>
  </si>
  <si>
    <t>Ley 6-86 sobre Liquidación y Prestaciones Laborales</t>
  </si>
  <si>
    <t>Licey, Republica Dominicana</t>
  </si>
  <si>
    <t>Imprevistos (contra factura)</t>
  </si>
  <si>
    <t>Replanteo</t>
  </si>
  <si>
    <t>PA</t>
  </si>
  <si>
    <t>Perfiles Metálicos W16x26 (l=8.51 mts) ACERO A992  Gr.50 Fy=3515 kg/cm2)</t>
  </si>
  <si>
    <t>Correas Metálicas tipo Z (8"x2 1/2"x 3/32)</t>
  </si>
  <si>
    <t>Placas metálicas unión de cumbrera (23"x 8"x 3/4") de Acero A36  Fy=2530 kg/cm2</t>
  </si>
  <si>
    <t>Placas metálicas unión con columnas  (10"x 10"x 3/4") de Acero A36  Fy=2530 kg/cm2</t>
  </si>
  <si>
    <t>Tensores ∅3/4". Incluir anclajes y conexiones.</t>
  </si>
  <si>
    <t xml:space="preserve">Tillas. Incluir conexiones. </t>
  </si>
  <si>
    <t>Anclajes, conexiones y expansiones</t>
  </si>
  <si>
    <t>Grout, soldaduras, pintura y material gastable</t>
  </si>
  <si>
    <t>Andamios para instalación de perfiles metálicos</t>
  </si>
  <si>
    <t>Acarreo Vertical de Perfiles  Metálicos</t>
  </si>
  <si>
    <t>Mano de Obra de Instalación</t>
  </si>
  <si>
    <t>CUBIERTA EN ESTRUCTURA METÁLICA</t>
  </si>
  <si>
    <t>MISCELANEOS</t>
  </si>
  <si>
    <t>REVESTIMIENTOS</t>
  </si>
  <si>
    <t>PUERTAS</t>
  </si>
  <si>
    <t>Bote de escombros</t>
  </si>
  <si>
    <t>INSTALACION SANITARIA</t>
  </si>
  <si>
    <t>Suministro y colocación de esmerilado en divisiones de cristal 2do nivel (ver planos)</t>
  </si>
  <si>
    <t>INSTALACIONES ELECTRICAS</t>
  </si>
  <si>
    <t>Mano de obra de instalaciones</t>
  </si>
  <si>
    <t>Remozamiento CEREMA Recinto LNNM</t>
  </si>
  <si>
    <t>Remozamiento CEREMA Recinto Luis Napoleón Núñez Molina</t>
  </si>
  <si>
    <t>Desmonte de división de cristal existente en 2do nivel</t>
  </si>
  <si>
    <t>Desmonte de ventanas de celosías en cuarto de data</t>
  </si>
  <si>
    <t>Techo de Aluzinc lámina calibre 22, con termo panel, incluir caballete</t>
  </si>
  <si>
    <t xml:space="preserve">Suministro e instalación de caja de tomacorrientes de piso con 4 conectores </t>
  </si>
  <si>
    <t>División en sheetrock, rellena con colcha espuma anti ruido</t>
  </si>
  <si>
    <t xml:space="preserve">Piso en madera laminada Sumantra Teak de 7mm de espesor, en área del escenario incluyendo escalones,  de alta durabilidad, con protección antirayaduras. Incluir accesorios y adhesivos, y mano de obra de instalación.  </t>
  </si>
  <si>
    <t xml:space="preserve">Suministro y colocación de puertas cortafuego en auditorio, con barra anti pánico </t>
  </si>
  <si>
    <t>Suministro y colocación de puertas dobles cortafuego en auditorio, con barra anti pánico</t>
  </si>
  <si>
    <t>Bajante de agua</t>
  </si>
  <si>
    <t xml:space="preserve">Recubrimiento de pared en paneles de Plywood de caoba con terminación tipo roble (en escenario de auditorio en 1er nivel), Ver detalles en Planos </t>
  </si>
  <si>
    <t>Suministro y colocación de puertas de Plywood de caoba, en auditorio, terminación tipo roble  (esp. 1 1/2")  de 0.90x2.44 mts, con cerradura tipo cerrojo en acero inoxidable</t>
  </si>
  <si>
    <t xml:space="preserve">Pintura satinada blanco 00 en paredes </t>
  </si>
  <si>
    <t xml:space="preserve">Confección de counter en área de biblioteca, con topes en madera Jenquitiva de 1 1/5'' laqueada en color blanco, detalles en MDF hidrófugo laminado,  incluye gavetero archivo en madera Jenquitiva, y vidrio laminado sobre soportes de acero inoxidable. incluir accesorios, pintura y terminación (Ver detalle en plano) </t>
  </si>
  <si>
    <t>Cierre de hueco de ventanas en cuarto de data en bloques de 6", incluye fraguache, pañete, pintura y andamio (ambas caras)</t>
  </si>
  <si>
    <t>Cierre de hueco de puerta ubicada en parte posterior de auditorio, cierre en blocks de 6", incluir fraguache, pañete y pintura (ambas caras)</t>
  </si>
  <si>
    <t>Suministro y colocación de letrero Metálico del logo de ISFODOSU(ver especificaciones) En pared de tarima de auditorio 1er. Nivel</t>
  </si>
  <si>
    <t>Suministro y colocación de letras en metálico de "Instituto Superior de Formación Docente Salomé Ureña"  En pared de tarima de auditorio 1er. Nivel</t>
  </si>
  <si>
    <t>Suministro y colocación de letras en metal de "ISFODOSU"  En pared de tarima de auditorio 1er. Nivel</t>
  </si>
  <si>
    <t>ud</t>
  </si>
  <si>
    <t>Suministro y colocación de puerta de polimetal blanca lisa, de 1.00mts x 2.10mts,  para cierre de cuarto de maquina ascensor</t>
  </si>
  <si>
    <t>Suministro y colocación de abanicos de techo color blanco, con 3 velocidades de 56" (incluir alimentación eléctrica desde los abanicos hasta panel eléctrico y soportes de abanico) (3er. Nivel)</t>
  </si>
  <si>
    <t>Remoción de cerámicas existentes en piso del techo (Salvar las mismas) (incluye proceso sustracción de cerámicas  existentes)</t>
  </si>
  <si>
    <t>Desmonte de puertas para ser sustituidas por puertas corta fuegos</t>
  </si>
  <si>
    <t>Apertura de hueco para puertas de 1.00mts x 2.10mts, incluir confección de cantos, mochetas y retoques de pintura</t>
  </si>
  <si>
    <t>Reinstalación de porcelanato salvado en partida 1.02 (de 0.70 x 0.70) en área demolida. Incluye relleno con torta de hormigón en toda el área intervenida, aplicación  de aditivo para unión de concreto fresco con el existente e impermeabilización de torta previo a la colocación de la cerámica</t>
  </si>
  <si>
    <t>Conexión de tuberías de 4¨ de desagüe de techo existentes hacia desagüe de piso, incluir picado de columna falsa en densglass y de piso, reparación de columna falsa y todos los materiales y equipos para la ejecución de la actividad</t>
  </si>
  <si>
    <t>Suministro y colocación de luces panel led de 2x4 (3er nivel) (incluye alimentación desde panel existente)</t>
  </si>
  <si>
    <t>Cañería recolectora de agua de 4"x4"</t>
  </si>
  <si>
    <t>Suministro y colocación de aire Split, inverter, de 18,000 btuh, incluir: base para compresor, desagüe, instalación eléctrica, picado de áreas y posterior reparación (en caso de ser necesario),etc.</t>
  </si>
  <si>
    <t>Suministro y colocación de plafón PVC en planchas 2"x2", con perfileria en aluminio color blanco, para tercer nivel</t>
  </si>
  <si>
    <t>Suministro y colocación de interruptores dobles (según linea existente), con tapa color blanco (3er nivel)</t>
  </si>
  <si>
    <t>Mas de 10 años de garantía</t>
  </si>
  <si>
    <t>Minimo 5 años de garantia</t>
  </si>
  <si>
    <t>Color blanco,  3 aspas metalicas, control de pared. Minimo 5 años de garantia</t>
  </si>
  <si>
    <t>Puertas fabricadas en una combinación de espesores de chapa y rellenas con manta térmica. Construcción con sistema de cuádruple contacto (tipo caja fuerte) y bisagras, color blanco. Con barra antipánico. Minimo 5 años de garantia</t>
  </si>
  <si>
    <t>No.</t>
  </si>
  <si>
    <t>Imagen</t>
  </si>
  <si>
    <t>Observación</t>
  </si>
  <si>
    <t>plafón PVC en planchas 2"x2", con perfileria en aluminio color blanco, para tercer nivel</t>
  </si>
  <si>
    <t>Puertas abatibles, panel de madera fonoabsorbente para área de auditorio, acabado tipo Roble. Con bisagras de giro amplio en acero inoxidable de 3 1/2" x 3 1/2 ". Ver diseño y dimensiones en plano. Mas de 10 años de garantía</t>
  </si>
  <si>
    <t xml:space="preserve">Topes en madera Jenquitiva de 1 1/5'' laqueada en color blanco, detalles en MDF hidrófugo laminado. Gavetero archivo en madera Jenquitiva, y vidrio laminado sobre el tope alto sujeto con botones de acero inoxidable. Detalle frontal en perfiles tubulares de aluminio con terminación cromada. Letras y logo en latón con terminación cromada. </t>
  </si>
  <si>
    <t>ESPECIFICACIONES DE CALIDAD DE MATERIALES Y EQUIPOS</t>
  </si>
  <si>
    <t>Uds.</t>
  </si>
  <si>
    <t>1</t>
  </si>
  <si>
    <t>PRELIMINARES</t>
  </si>
  <si>
    <t xml:space="preserve">Desmonte de ventanas </t>
  </si>
  <si>
    <t>Desmonte de puertas de closet</t>
  </si>
  <si>
    <t>Desmonte de tramos y meseta</t>
  </si>
  <si>
    <t>Salida de tomacorrientes 110V en EMT</t>
  </si>
  <si>
    <t>Salida de tomacorrientes 220V en EMT</t>
  </si>
  <si>
    <t xml:space="preserve">TOPES </t>
  </si>
  <si>
    <t>Confección de meseta en granito natural en laboratorio de química</t>
  </si>
  <si>
    <t>Confección de meseta en granito natural en laboratorio de biología</t>
  </si>
  <si>
    <t>Confección de base de hierro para soporte de granito</t>
  </si>
  <si>
    <t>ML</t>
  </si>
  <si>
    <t>CRISTALERIA</t>
  </si>
  <si>
    <t>Ventanas corredizas debajo de mesetas en laboratorio de química</t>
  </si>
  <si>
    <t>Ventanas corredizas debajo de mesetas en laboratorio de biología</t>
  </si>
  <si>
    <t>Suministro e Instalación de ventanas corredizas P65 en 2 laboratorios</t>
  </si>
  <si>
    <t>Suministro e Instalación de puertas corredizas P65 en closets de 2 laboratorios</t>
  </si>
  <si>
    <t>Cubrefaltas en polimetal debajo de mesetas existentes</t>
  </si>
  <si>
    <t xml:space="preserve">Suministro y colocación de tramos en acero inoxidable construido en tola de acero inoxidable 304 calibre 18  (incluye corte, doblado, soldadura, estructura y elemento de fijación pulido y brillado) para ambos laboratorios </t>
  </si>
  <si>
    <t>Remozamiento Laboratorios Química y Biología</t>
  </si>
  <si>
    <r>
      <t>M</t>
    </r>
    <r>
      <rPr>
        <sz val="10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</si>
</sst>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dd/mm/yy"/>
    <numFmt numFmtId="166" formatCode="&quot;RD$&quot;#,##0.00"/>
    <numFmt numFmtId="167" formatCode="0.0%"/>
    <numFmt numFmtId="168" formatCode="[$$-809]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333333"/>
      <name val="Arial"/>
      <family val="2"/>
    </font>
    <font>
      <sz val="10"/>
      <name val="MS Sans Serif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  <font>
      <b/>
      <i/>
      <sz val="10"/>
      <color rgb="FF00008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>
      <alignment horizontal="center" vertical="top"/>
    </xf>
    <xf numFmtId="40" fontId="4" fillId="0" borderId="0">
      <alignment horizontal="left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2" fillId="0" borderId="0"/>
  </cellStyleXfs>
  <cellXfs count="135">
    <xf numFmtId="0" fontId="0" fillId="0" borderId="0" xfId="0"/>
    <xf numFmtId="164" fontId="2" fillId="0" borderId="0" xfId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164" fontId="2" fillId="0" borderId="0" xfId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165" fontId="2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40" fontId="5" fillId="0" borderId="1" xfId="2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0" fontId="5" fillId="0" borderId="3" xfId="2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0" fontId="5" fillId="0" borderId="3" xfId="2" applyFont="1" applyBorder="1" applyAlignment="1" applyProtection="1">
      <alignment horizontal="centerContinuous" vertical="center" wrapText="1"/>
      <protection locked="0"/>
    </xf>
    <xf numFmtId="0" fontId="0" fillId="0" borderId="4" xfId="0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centerContinuous" vertical="center" wrapText="1"/>
      <protection locked="0"/>
    </xf>
    <xf numFmtId="40" fontId="5" fillId="0" borderId="7" xfId="2" applyFont="1" applyBorder="1" applyAlignment="1" applyProtection="1">
      <alignment horizontal="centerContinuous" vertical="center" wrapText="1"/>
      <protection locked="0"/>
    </xf>
    <xf numFmtId="0" fontId="0" fillId="0" borderId="8" xfId="0" applyBorder="1" applyAlignment="1" applyProtection="1">
      <alignment horizontal="centerContinuous" vertical="center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0" fontId="5" fillId="0" borderId="0" xfId="2" applyFont="1" applyBorder="1" applyAlignment="1" applyProtection="1">
      <alignment horizontal="centerContinuous" vertical="center" wrapText="1"/>
    </xf>
    <xf numFmtId="0" fontId="0" fillId="0" borderId="0" xfId="0" applyBorder="1" applyAlignment="1" applyProtection="1">
      <alignment horizontal="centerContinuous" vertical="center" wrapText="1"/>
    </xf>
    <xf numFmtId="0" fontId="0" fillId="0" borderId="0" xfId="0" applyAlignment="1" applyProtection="1">
      <alignment horizontal="centerContinuous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0" fillId="0" borderId="11" xfId="0" applyBorder="1"/>
    <xf numFmtId="0" fontId="0" fillId="0" borderId="11" xfId="0" applyBorder="1" applyAlignment="1">
      <alignment horizontal="justify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Fill="1" applyBorder="1" applyAlignment="1" applyProtection="1">
      <alignment vertical="center" wrapText="1"/>
    </xf>
    <xf numFmtId="0" fontId="0" fillId="0" borderId="11" xfId="0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3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horizontal="center" wrapText="1"/>
    </xf>
    <xf numFmtId="0" fontId="14" fillId="4" borderId="0" xfId="0" applyFont="1" applyFill="1" applyAlignment="1" applyProtection="1">
      <alignment horizontal="center"/>
    </xf>
    <xf numFmtId="0" fontId="14" fillId="4" borderId="0" xfId="0" applyFont="1" applyFill="1" applyAlignment="1" applyProtection="1">
      <alignment wrapText="1"/>
    </xf>
    <xf numFmtId="0" fontId="15" fillId="4" borderId="0" xfId="0" applyFont="1" applyFill="1" applyProtection="1"/>
    <xf numFmtId="166" fontId="13" fillId="5" borderId="0" xfId="0" applyNumberFormat="1" applyFont="1" applyFill="1" applyAlignment="1" applyProtection="1">
      <alignment horizontal="center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wrapText="1"/>
    </xf>
    <xf numFmtId="0" fontId="15" fillId="0" borderId="0" xfId="0" applyFont="1" applyFill="1" applyAlignment="1" applyProtection="1">
      <alignment horizontal="center" vertical="center"/>
    </xf>
    <xf numFmtId="2" fontId="15" fillId="0" borderId="0" xfId="0" applyNumberFormat="1" applyFont="1" applyAlignment="1" applyProtection="1">
      <alignment horizontal="center" vertical="center"/>
    </xf>
    <xf numFmtId="44" fontId="15" fillId="3" borderId="0" xfId="5" applyFont="1" applyFill="1" applyAlignment="1" applyProtection="1">
      <alignment horizontal="center" vertical="center"/>
    </xf>
    <xf numFmtId="166" fontId="15" fillId="0" borderId="0" xfId="0" applyNumberFormat="1" applyFont="1" applyAlignment="1" applyProtection="1">
      <alignment horizontal="center" vertical="center"/>
    </xf>
    <xf numFmtId="0" fontId="15" fillId="0" borderId="0" xfId="0" applyFont="1" applyProtection="1"/>
    <xf numFmtId="0" fontId="14" fillId="4" borderId="0" xfId="0" applyFont="1" applyFill="1" applyProtection="1"/>
    <xf numFmtId="2" fontId="15" fillId="0" borderId="0" xfId="0" applyNumberFormat="1" applyFont="1" applyFill="1" applyAlignment="1" applyProtection="1">
      <alignment horizontal="center" vertical="center"/>
    </xf>
    <xf numFmtId="166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wrapText="1"/>
    </xf>
    <xf numFmtId="44" fontId="15" fillId="3" borderId="0" xfId="5" applyFont="1" applyFill="1" applyAlignment="1">
      <alignment horizontal="center" vertical="center"/>
    </xf>
    <xf numFmtId="4" fontId="17" fillId="0" borderId="0" xfId="4" applyNumberFormat="1" applyFont="1" applyFill="1" applyBorder="1" applyAlignment="1" applyProtection="1">
      <alignment wrapText="1"/>
    </xf>
    <xf numFmtId="0" fontId="15" fillId="0" borderId="0" xfId="0" applyNumberFormat="1" applyFont="1" applyFill="1" applyAlignment="1" applyProtection="1">
      <alignment horizontal="center" vertical="center"/>
    </xf>
    <xf numFmtId="4" fontId="15" fillId="0" borderId="0" xfId="0" applyNumberFormat="1" applyFont="1" applyFill="1" applyAlignment="1" applyProtection="1">
      <alignment horizontal="center" vertical="center"/>
    </xf>
    <xf numFmtId="4" fontId="17" fillId="0" borderId="0" xfId="4" applyNumberFormat="1" applyFont="1" applyFill="1" applyBorder="1" applyAlignment="1" applyProtection="1"/>
    <xf numFmtId="0" fontId="15" fillId="0" borderId="0" xfId="0" applyFont="1" applyFill="1" applyAlignment="1" applyProtection="1">
      <alignment vertical="top" wrapText="1"/>
    </xf>
    <xf numFmtId="0" fontId="15" fillId="0" borderId="0" xfId="0" applyFont="1" applyAlignment="1" applyProtection="1">
      <alignment horizontal="center" vertical="center"/>
    </xf>
    <xf numFmtId="44" fontId="15" fillId="3" borderId="0" xfId="5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vertical="top" wrapText="1"/>
    </xf>
    <xf numFmtId="2" fontId="17" fillId="0" borderId="0" xfId="0" applyNumberFormat="1" applyFont="1" applyFill="1" applyAlignment="1" applyProtection="1">
      <alignment horizontal="center" vertical="center"/>
    </xf>
    <xf numFmtId="4" fontId="17" fillId="0" borderId="0" xfId="4" applyNumberFormat="1" applyFont="1" applyFill="1" applyBorder="1" applyAlignment="1" applyProtection="1">
      <alignment vertical="top" wrapText="1"/>
    </xf>
    <xf numFmtId="0" fontId="15" fillId="0" borderId="0" xfId="0" applyFont="1" applyAlignment="1" applyProtection="1">
      <alignment vertical="top" wrapText="1"/>
    </xf>
    <xf numFmtId="0" fontId="13" fillId="2" borderId="0" xfId="0" applyFont="1" applyFill="1" applyProtection="1"/>
    <xf numFmtId="0" fontId="14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7" fillId="4" borderId="0" xfId="0" applyFont="1" applyFill="1" applyBorder="1" applyProtection="1"/>
    <xf numFmtId="4" fontId="17" fillId="4" borderId="0" xfId="0" applyNumberFormat="1" applyFont="1" applyFill="1" applyBorder="1" applyAlignment="1" applyProtection="1">
      <alignment horizontal="center" vertical="center"/>
    </xf>
    <xf numFmtId="166" fontId="13" fillId="5" borderId="0" xfId="0" applyNumberFormat="1" applyFont="1" applyFill="1" applyBorder="1" applyAlignment="1" applyProtection="1">
      <alignment horizontal="center" vertical="center"/>
    </xf>
    <xf numFmtId="2" fontId="19" fillId="0" borderId="0" xfId="4" applyNumberFormat="1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/>
    <xf numFmtId="49" fontId="19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Border="1" applyAlignment="1" applyProtection="1">
      <alignment horizontal="center" vertical="center"/>
    </xf>
    <xf numFmtId="4" fontId="17" fillId="3" borderId="0" xfId="6" applyNumberFormat="1" applyFont="1" applyFill="1" applyBorder="1" applyAlignment="1" applyProtection="1">
      <alignment horizontal="center" vertical="center"/>
      <protection locked="0"/>
    </xf>
    <xf numFmtId="166" fontId="19" fillId="0" borderId="0" xfId="0" applyNumberFormat="1" applyFont="1" applyBorder="1" applyAlignment="1" applyProtection="1">
      <alignment horizontal="center"/>
    </xf>
    <xf numFmtId="43" fontId="17" fillId="0" borderId="0" xfId="4" applyFont="1" applyBorder="1" applyProtection="1"/>
    <xf numFmtId="4" fontId="15" fillId="0" borderId="0" xfId="0" applyNumberFormat="1" applyFont="1" applyBorder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center"/>
    </xf>
    <xf numFmtId="49" fontId="20" fillId="0" borderId="0" xfId="0" applyNumberFormat="1" applyFont="1" applyBorder="1" applyAlignment="1" applyProtection="1">
      <alignment horizontal="center" vertical="center" wrapText="1"/>
    </xf>
    <xf numFmtId="49" fontId="20" fillId="0" borderId="0" xfId="0" applyNumberFormat="1" applyFont="1" applyBorder="1" applyAlignment="1" applyProtection="1">
      <alignment vertical="center"/>
    </xf>
    <xf numFmtId="4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4" fontId="19" fillId="0" borderId="0" xfId="0" applyNumberFormat="1" applyFont="1" applyBorder="1" applyAlignment="1" applyProtection="1">
      <alignment horizontal="center"/>
    </xf>
    <xf numFmtId="0" fontId="14" fillId="4" borderId="0" xfId="0" applyFont="1" applyFill="1" applyBorder="1" applyAlignment="1" applyProtection="1">
      <alignment wrapText="1"/>
    </xf>
    <xf numFmtId="4" fontId="17" fillId="4" borderId="0" xfId="0" applyNumberFormat="1" applyFont="1" applyFill="1" applyBorder="1" applyProtection="1"/>
    <xf numFmtId="49" fontId="19" fillId="0" borderId="0" xfId="0" applyNumberFormat="1" applyFont="1" applyBorder="1" applyAlignment="1" applyProtection="1">
      <alignment wrapText="1"/>
    </xf>
    <xf numFmtId="166" fontId="19" fillId="0" borderId="0" xfId="0" applyNumberFormat="1" applyFont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" fontId="19" fillId="0" borderId="0" xfId="0" applyNumberFormat="1" applyFont="1" applyFill="1" applyBorder="1" applyAlignment="1" applyProtection="1">
      <alignment horizontal="center" vertical="center"/>
    </xf>
    <xf numFmtId="40" fontId="19" fillId="0" borderId="0" xfId="4" applyNumberFormat="1" applyFont="1" applyBorder="1" applyAlignment="1" applyProtection="1">
      <alignment horizontal="center"/>
    </xf>
    <xf numFmtId="0" fontId="14" fillId="4" borderId="0" xfId="0" applyFont="1" applyFill="1" applyBorder="1" applyAlignment="1" applyProtection="1"/>
    <xf numFmtId="168" fontId="21" fillId="0" borderId="0" xfId="0" applyNumberFormat="1" applyFont="1" applyFill="1" applyBorder="1" applyAlignment="1" applyProtection="1">
      <alignment horizontal="center"/>
    </xf>
    <xf numFmtId="4" fontId="15" fillId="0" borderId="0" xfId="0" applyNumberFormat="1" applyFont="1" applyFill="1" applyBorder="1" applyAlignment="1" applyProtection="1">
      <alignment horizontal="center" vertical="center"/>
    </xf>
    <xf numFmtId="168" fontId="21" fillId="0" borderId="0" xfId="0" applyNumberFormat="1" applyFont="1" applyBorder="1" applyAlignment="1" applyProtection="1">
      <alignment horizontal="center"/>
    </xf>
    <xf numFmtId="49" fontId="15" fillId="0" borderId="0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horizontal="center"/>
    </xf>
    <xf numFmtId="0" fontId="22" fillId="0" borderId="0" xfId="0" applyFont="1" applyAlignment="1" applyProtection="1"/>
    <xf numFmtId="43" fontId="17" fillId="0" borderId="0" xfId="4" applyFont="1" applyProtection="1"/>
    <xf numFmtId="0" fontId="23" fillId="2" borderId="0" xfId="0" applyFont="1" applyFill="1" applyProtection="1"/>
    <xf numFmtId="9" fontId="15" fillId="0" borderId="0" xfId="0" applyNumberFormat="1" applyFont="1" applyAlignment="1" applyProtection="1">
      <alignment horizontal="center"/>
    </xf>
    <xf numFmtId="166" fontId="15" fillId="0" borderId="0" xfId="0" applyNumberFormat="1" applyFont="1" applyAlignment="1" applyProtection="1">
      <alignment horizontal="center"/>
    </xf>
    <xf numFmtId="167" fontId="15" fillId="3" borderId="0" xfId="0" applyNumberFormat="1" applyFont="1" applyFill="1" applyAlignment="1" applyProtection="1">
      <alignment horizontal="center"/>
      <protection locked="0"/>
    </xf>
    <xf numFmtId="0" fontId="19" fillId="0" borderId="0" xfId="0" applyFont="1" applyProtection="1"/>
    <xf numFmtId="167" fontId="15" fillId="0" borderId="0" xfId="0" applyNumberFormat="1" applyFont="1" applyAlignment="1" applyProtection="1">
      <alignment horizontal="center"/>
    </xf>
    <xf numFmtId="167" fontId="15" fillId="0" borderId="0" xfId="3" applyNumberFormat="1" applyFont="1" applyAlignment="1" applyProtection="1">
      <alignment horizontal="center"/>
    </xf>
    <xf numFmtId="164" fontId="0" fillId="0" borderId="0" xfId="1" applyFont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9" xfId="1" applyFont="1" applyBorder="1" applyAlignment="1" applyProtection="1">
      <alignment horizontal="center" vertical="top" wrapText="1"/>
    </xf>
    <xf numFmtId="0" fontId="0" fillId="0" borderId="9" xfId="0" applyBorder="1" applyAlignment="1" applyProtection="1">
      <alignment horizontal="center" wrapText="1"/>
    </xf>
    <xf numFmtId="166" fontId="13" fillId="2" borderId="0" xfId="0" applyNumberFormat="1" applyFont="1" applyFill="1" applyAlignment="1" applyProtection="1">
      <alignment horizontal="center" vertical="center"/>
    </xf>
    <xf numFmtId="166" fontId="13" fillId="2" borderId="0" xfId="0" applyNumberFormat="1" applyFont="1" applyFill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40" fontId="7" fillId="2" borderId="0" xfId="2" applyFont="1" applyFill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40" fontId="18" fillId="2" borderId="0" xfId="2" applyFont="1" applyFill="1" applyAlignment="1" applyProtection="1">
      <alignment horizontal="center" vertical="center" wrapText="1"/>
    </xf>
    <xf numFmtId="40" fontId="5" fillId="0" borderId="0" xfId="2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0" fontId="5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0" fontId="7" fillId="2" borderId="0" xfId="2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</cellXfs>
  <cellStyles count="7">
    <cellStyle name="Comma" xfId="4" builtinId="3"/>
    <cellStyle name="Currency" xfId="5" builtinId="4"/>
    <cellStyle name="Normal" xfId="0" builtinId="0"/>
    <cellStyle name="Normal 46" xfId="6" xr:uid="{00000000-0005-0000-0000-000003000000}"/>
    <cellStyle name="Percent" xfId="3" builtinId="5"/>
    <cellStyle name="Subpartida" xfId="1" xr:uid="{00000000-0005-0000-0000-000005000000}"/>
    <cellStyle name="Titulo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</xdr:row>
      <xdr:rowOff>0</xdr:rowOff>
    </xdr:from>
    <xdr:to>
      <xdr:col>4</xdr:col>
      <xdr:colOff>304800</xdr:colOff>
      <xdr:row>13</xdr:row>
      <xdr:rowOff>114300</xdr:rowOff>
    </xdr:to>
    <xdr:sp macro="" textlink="">
      <xdr:nvSpPr>
        <xdr:cNvPr id="2050" name="AutoShape 2" descr="Image result for abanico de techo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180974</xdr:colOff>
      <xdr:row>4</xdr:row>
      <xdr:rowOff>104776</xdr:rowOff>
    </xdr:from>
    <xdr:to>
      <xdr:col>2</xdr:col>
      <xdr:colOff>2409823</xdr:colOff>
      <xdr:row>4</xdr:row>
      <xdr:rowOff>1249320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54" t="20856" r="2953" b="30620"/>
        <a:stretch/>
      </xdr:blipFill>
      <xdr:spPr>
        <a:xfrm>
          <a:off x="5172074" y="1819276"/>
          <a:ext cx="2228849" cy="1144544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542926</xdr:colOff>
      <xdr:row>6</xdr:row>
      <xdr:rowOff>66676</xdr:rowOff>
    </xdr:from>
    <xdr:to>
      <xdr:col>2</xdr:col>
      <xdr:colOff>1933576</xdr:colOff>
      <xdr:row>6</xdr:row>
      <xdr:rowOff>1343026</xdr:rowOff>
    </xdr:to>
    <xdr:pic>
      <xdr:nvPicPr>
        <xdr:cNvPr id="5" name="Imagen 4" descr="Image result for puerta corta fuego dobl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81" t="6512" r="9827" b="6212"/>
        <a:stretch/>
      </xdr:blipFill>
      <xdr:spPr bwMode="auto">
        <a:xfrm>
          <a:off x="5534026" y="3409951"/>
          <a:ext cx="139065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485775</xdr:colOff>
      <xdr:row>8</xdr:row>
      <xdr:rowOff>38100</xdr:rowOff>
    </xdr:from>
    <xdr:to>
      <xdr:col>2</xdr:col>
      <xdr:colOff>2076450</xdr:colOff>
      <xdr:row>8</xdr:row>
      <xdr:rowOff>1628775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76875" y="5343525"/>
          <a:ext cx="1590675" cy="1590675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714374</xdr:colOff>
      <xdr:row>5</xdr:row>
      <xdr:rowOff>28574</xdr:rowOff>
    </xdr:from>
    <xdr:to>
      <xdr:col>2</xdr:col>
      <xdr:colOff>1828799</xdr:colOff>
      <xdr:row>5</xdr:row>
      <xdr:rowOff>1371599</xdr:rowOff>
    </xdr:to>
    <xdr:pic>
      <xdr:nvPicPr>
        <xdr:cNvPr id="7" name="Picture 58" descr="\\Servidor1\servidor1\SERVIDOR\BEN GIL\2015\1500_INSTITUTO SUPERIOR DE FORMACION DOCENTE SALOME UREÑA\RECINTO JUAN VICENTE MOSCOSO\CEREMA\3D MODELO\AUDITORIO\R1+AO1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55" t="27603" r="70191" b="38841"/>
        <a:stretch/>
      </xdr:blipFill>
      <xdr:spPr bwMode="auto">
        <a:xfrm>
          <a:off x="5705474" y="4562474"/>
          <a:ext cx="1114425" cy="1343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247650</xdr:colOff>
      <xdr:row>10</xdr:row>
      <xdr:rowOff>228600</xdr:rowOff>
    </xdr:from>
    <xdr:to>
      <xdr:col>2</xdr:col>
      <xdr:colOff>2084705</xdr:colOff>
      <xdr:row>10</xdr:row>
      <xdr:rowOff>1470025</xdr:rowOff>
    </xdr:to>
    <xdr:pic>
      <xdr:nvPicPr>
        <xdr:cNvPr id="8" name="Picture 195" descr="\\Servidor1\servidor1\SERVIDOR\BEN GIL\2017\17-05 INSTITUTO DE FORMACIÓN DOCENTE SALOMÉ UREÑA\01- REMODELACION CEREMA FEM (FELIX EVARISTO MEJIA)\PLANOS PROPUESTA\MODELO 3D\R9-RECEPCION+AO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11715750"/>
          <a:ext cx="1837055" cy="1241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628650</xdr:colOff>
      <xdr:row>7</xdr:row>
      <xdr:rowOff>114300</xdr:rowOff>
    </xdr:from>
    <xdr:to>
      <xdr:col>2</xdr:col>
      <xdr:colOff>2038350</xdr:colOff>
      <xdr:row>7</xdr:row>
      <xdr:rowOff>1685925</xdr:rowOff>
    </xdr:to>
    <xdr:pic>
      <xdr:nvPicPr>
        <xdr:cNvPr id="9" name="Picture 58" descr="\\Servidor1\servidor1\SERVIDOR\BEN GIL\2015\1500_INSTITUTO SUPERIOR DE FORMACION DOCENTE SALOME UREÑA\RECINTO JUAN VICENTE MOSCOSO\CEREMA\3D MODELO\AUDITORIO\R1+AO1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55" t="27603" r="70191" b="38841"/>
        <a:stretch/>
      </xdr:blipFill>
      <xdr:spPr bwMode="auto">
        <a:xfrm>
          <a:off x="5619750" y="7477125"/>
          <a:ext cx="1409700" cy="1571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052" name="AutoShape 4" descr="https://lh3.googleusercontent.com/-qR6Nzw62ScI/XTmvuYqCFDI/AAAAAAAAAEU/5kOSWLpMOGsYyhqvknoB4WYsg5Iy1Pu8gCK8BGAs/s0/maxlite%2B2x4%2Bthumb%2Bimage.jpeg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499110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3</xdr:row>
      <xdr:rowOff>304800</xdr:rowOff>
    </xdr:to>
    <xdr:sp macro="" textlink="">
      <xdr:nvSpPr>
        <xdr:cNvPr id="2053" name="AutoShape 5" descr="https://lh3.googleusercontent.com/-qR6Nzw62ScI/XTmvuYqCFDI/AAAAAAAAAEU/5kOSWLpMOGsYyhqvknoB4WYsg5Iy1Pu8gCK8BGAs/s0/maxlite%2B2x4%2Bthumb%2Bimage.jpeg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3</xdr:row>
      <xdr:rowOff>38100</xdr:rowOff>
    </xdr:from>
    <xdr:to>
      <xdr:col>2</xdr:col>
      <xdr:colOff>2200275</xdr:colOff>
      <xdr:row>3</xdr:row>
      <xdr:rowOff>1445419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314950" y="1562100"/>
          <a:ext cx="1876425" cy="1407319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9</xdr:row>
      <xdr:rowOff>95249</xdr:rowOff>
    </xdr:from>
    <xdr:to>
      <xdr:col>2</xdr:col>
      <xdr:colOff>2362200</xdr:colOff>
      <xdr:row>9</xdr:row>
      <xdr:rowOff>1438274</xdr:rowOff>
    </xdr:to>
    <xdr:pic>
      <xdr:nvPicPr>
        <xdr:cNvPr id="13" name="Imagen 12" descr="Related image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" t="30641" r="19779" b="1250"/>
        <a:stretch/>
      </xdr:blipFill>
      <xdr:spPr bwMode="auto">
        <a:xfrm>
          <a:off x="5248275" y="11010899"/>
          <a:ext cx="210502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5"/>
  <sheetViews>
    <sheetView tabSelected="1" zoomScaleNormal="100" zoomScaleSheetLayoutView="100" workbookViewId="0">
      <selection activeCell="A8" sqref="A8:F8"/>
    </sheetView>
  </sheetViews>
  <sheetFormatPr defaultColWidth="11.42578125" defaultRowHeight="15" x14ac:dyDescent="0.25"/>
  <cols>
    <col min="1" max="1" width="7.140625" style="2" customWidth="1"/>
    <col min="2" max="2" width="40.140625" style="2" customWidth="1"/>
    <col min="3" max="3" width="5.42578125" style="2" customWidth="1"/>
    <col min="4" max="4" width="9.140625" style="2" customWidth="1"/>
    <col min="5" max="5" width="7.140625" style="2" customWidth="1"/>
    <col min="6" max="6" width="9.140625" style="2" customWidth="1"/>
    <col min="7" max="7" width="8.42578125" style="2" customWidth="1"/>
    <col min="8" max="16384" width="11.42578125" style="2"/>
  </cols>
  <sheetData>
    <row r="1" spans="1:7" x14ac:dyDescent="0.25">
      <c r="A1" s="1"/>
      <c r="B1" s="27"/>
      <c r="C1" s="27"/>
      <c r="D1" s="28"/>
      <c r="E1" s="27"/>
      <c r="F1" s="27"/>
    </row>
    <row r="2" spans="1:7" x14ac:dyDescent="0.25">
      <c r="A2" s="1"/>
      <c r="B2" s="27"/>
      <c r="C2" s="27"/>
      <c r="D2" s="28"/>
      <c r="E2" s="27"/>
      <c r="F2" s="27"/>
    </row>
    <row r="3" spans="1:7" x14ac:dyDescent="0.25">
      <c r="A3" s="1"/>
      <c r="B3" s="27"/>
      <c r="C3" s="27"/>
      <c r="D3" s="28"/>
      <c r="E3" s="27"/>
      <c r="F3" s="27"/>
    </row>
    <row r="4" spans="1:7" x14ac:dyDescent="0.25">
      <c r="A4" s="1"/>
      <c r="B4" s="27"/>
      <c r="C4" s="27"/>
      <c r="D4" s="28"/>
      <c r="E4" s="27"/>
      <c r="F4" s="27"/>
    </row>
    <row r="5" spans="1:7" x14ac:dyDescent="0.25">
      <c r="A5" s="1"/>
      <c r="B5" s="27"/>
      <c r="C5" s="27"/>
      <c r="D5" s="28"/>
      <c r="E5" s="27"/>
      <c r="F5" s="27"/>
    </row>
    <row r="6" spans="1:7" x14ac:dyDescent="0.25">
      <c r="A6" s="3"/>
      <c r="B6" s="4"/>
      <c r="C6" s="4"/>
      <c r="D6" s="29"/>
      <c r="E6" s="5"/>
      <c r="F6" s="6"/>
      <c r="G6" s="7"/>
    </row>
    <row r="7" spans="1:7" x14ac:dyDescent="0.25">
      <c r="A7" s="3"/>
      <c r="B7" s="4"/>
      <c r="C7" s="4"/>
      <c r="D7" s="29"/>
      <c r="E7" s="4"/>
      <c r="F7" s="4"/>
      <c r="G7" s="7"/>
    </row>
    <row r="8" spans="1:7" x14ac:dyDescent="0.25">
      <c r="A8" s="130" t="s">
        <v>0</v>
      </c>
      <c r="B8" s="131"/>
      <c r="C8" s="131"/>
      <c r="D8" s="131"/>
      <c r="E8" s="131"/>
      <c r="F8" s="131"/>
      <c r="G8" s="7"/>
    </row>
    <row r="9" spans="1:7" ht="15.75" x14ac:dyDescent="0.25">
      <c r="A9" s="130" t="s">
        <v>1</v>
      </c>
      <c r="B9" s="131"/>
      <c r="C9" s="131"/>
      <c r="D9" s="131"/>
      <c r="E9" s="131"/>
      <c r="F9" s="131"/>
      <c r="G9" s="8"/>
    </row>
    <row r="10" spans="1:7" x14ac:dyDescent="0.25">
      <c r="A10" s="130" t="s">
        <v>58</v>
      </c>
      <c r="B10" s="131"/>
      <c r="C10" s="131"/>
      <c r="D10" s="131"/>
      <c r="E10" s="131"/>
      <c r="F10" s="131"/>
      <c r="G10" s="9"/>
    </row>
    <row r="11" spans="1:7" x14ac:dyDescent="0.25">
      <c r="A11" s="130" t="s">
        <v>33</v>
      </c>
      <c r="B11" s="131"/>
      <c r="C11" s="131"/>
      <c r="D11" s="131"/>
      <c r="E11" s="131"/>
      <c r="F11" s="131"/>
      <c r="G11" s="10"/>
    </row>
    <row r="12" spans="1:7" x14ac:dyDescent="0.25">
      <c r="A12" s="132" t="s">
        <v>2</v>
      </c>
      <c r="B12" s="133"/>
      <c r="C12" s="133"/>
      <c r="D12" s="133"/>
      <c r="E12" s="133"/>
      <c r="F12" s="133"/>
      <c r="G12" s="11"/>
    </row>
    <row r="13" spans="1:7" ht="15.75" thickBot="1" x14ac:dyDescent="0.3">
      <c r="A13" s="128" t="s">
        <v>3</v>
      </c>
      <c r="B13" s="129"/>
      <c r="C13" s="29"/>
      <c r="D13" s="29"/>
      <c r="E13" s="29"/>
      <c r="F13" s="29"/>
      <c r="G13" s="11"/>
    </row>
    <row r="14" spans="1:7" x14ac:dyDescent="0.25">
      <c r="A14" s="12"/>
      <c r="B14" s="13"/>
      <c r="C14" s="29"/>
      <c r="D14" s="29"/>
      <c r="E14" s="29"/>
      <c r="F14" s="29"/>
      <c r="G14" s="11"/>
    </row>
    <row r="15" spans="1:7" x14ac:dyDescent="0.25">
      <c r="A15" s="14"/>
      <c r="B15" s="15"/>
      <c r="C15" s="29"/>
      <c r="D15" s="29"/>
      <c r="E15" s="29"/>
      <c r="F15" s="29"/>
      <c r="G15" s="11"/>
    </row>
    <row r="16" spans="1:7" ht="15.75" thickBot="1" x14ac:dyDescent="0.3">
      <c r="A16" s="14"/>
      <c r="B16" s="16" t="s">
        <v>4</v>
      </c>
      <c r="C16" s="29"/>
      <c r="D16" s="29"/>
      <c r="G16" s="11"/>
    </row>
    <row r="17" spans="1:7" ht="15.75" thickBot="1" x14ac:dyDescent="0.3">
      <c r="A17" s="17"/>
      <c r="B17" s="18"/>
      <c r="C17" s="19"/>
      <c r="D17" s="19"/>
      <c r="E17" s="123" t="s">
        <v>5</v>
      </c>
      <c r="F17" s="124"/>
      <c r="G17" s="11"/>
    </row>
    <row r="18" spans="1:7" ht="15.75" thickBot="1" x14ac:dyDescent="0.3">
      <c r="A18" s="17"/>
      <c r="B18" s="18"/>
      <c r="C18" s="19"/>
      <c r="D18" s="19"/>
      <c r="E18" s="29"/>
      <c r="F18" s="29"/>
      <c r="G18" s="11"/>
    </row>
    <row r="19" spans="1:7" ht="15.75" thickBot="1" x14ac:dyDescent="0.3">
      <c r="A19" s="20"/>
      <c r="B19" s="21"/>
      <c r="C19" s="19"/>
      <c r="D19" s="19"/>
      <c r="E19" s="22" t="s">
        <v>6</v>
      </c>
      <c r="F19" s="23"/>
      <c r="G19" s="11"/>
    </row>
    <row r="20" spans="1:7" x14ac:dyDescent="0.25">
      <c r="A20" s="30"/>
      <c r="B20" s="31"/>
      <c r="C20" s="32"/>
      <c r="D20" s="32"/>
      <c r="E20" s="33"/>
      <c r="F20" s="33"/>
      <c r="G20" s="26"/>
    </row>
    <row r="21" spans="1:7" ht="15.75" x14ac:dyDescent="0.25">
      <c r="A21" s="125" t="s">
        <v>57</v>
      </c>
      <c r="B21" s="125"/>
      <c r="C21" s="125"/>
      <c r="D21" s="125"/>
      <c r="E21" s="125"/>
      <c r="F21" s="125"/>
      <c r="G21" s="125"/>
    </row>
    <row r="22" spans="1:7" x14ac:dyDescent="0.25">
      <c r="A22" s="26"/>
      <c r="B22" s="26"/>
      <c r="C22" s="26"/>
      <c r="D22" s="26"/>
      <c r="E22" s="26"/>
      <c r="F22" s="26"/>
      <c r="G22" s="26"/>
    </row>
    <row r="23" spans="1:7" ht="26.25" x14ac:dyDescent="0.25">
      <c r="A23" s="43" t="s">
        <v>7</v>
      </c>
      <c r="B23" s="44" t="s">
        <v>8</v>
      </c>
      <c r="C23" s="43" t="s">
        <v>15</v>
      </c>
      <c r="D23" s="43" t="s">
        <v>9</v>
      </c>
      <c r="E23" s="43" t="s">
        <v>10</v>
      </c>
      <c r="F23" s="43" t="s">
        <v>11</v>
      </c>
      <c r="G23" s="45" t="s">
        <v>12</v>
      </c>
    </row>
    <row r="24" spans="1:7" x14ac:dyDescent="0.25">
      <c r="A24" s="46">
        <v>1</v>
      </c>
      <c r="B24" s="47" t="s">
        <v>13</v>
      </c>
      <c r="C24" s="48"/>
      <c r="D24" s="48"/>
      <c r="E24" s="48"/>
      <c r="F24" s="48"/>
      <c r="G24" s="49">
        <f>SUM(F25:F30)</f>
        <v>0</v>
      </c>
    </row>
    <row r="25" spans="1:7" x14ac:dyDescent="0.25">
      <c r="A25" s="50">
        <f>+A24+0.01</f>
        <v>1.01</v>
      </c>
      <c r="B25" s="51" t="s">
        <v>35</v>
      </c>
      <c r="C25" s="52" t="s">
        <v>36</v>
      </c>
      <c r="D25" s="53">
        <v>1</v>
      </c>
      <c r="E25" s="54"/>
      <c r="F25" s="55">
        <f>+E25*D25</f>
        <v>0</v>
      </c>
      <c r="G25" s="56"/>
    </row>
    <row r="26" spans="1:7" ht="39" x14ac:dyDescent="0.25">
      <c r="A26" s="50">
        <f>+A25+0.01</f>
        <v>1.02</v>
      </c>
      <c r="B26" s="51" t="s">
        <v>80</v>
      </c>
      <c r="C26" s="52" t="s">
        <v>122</v>
      </c>
      <c r="D26" s="53">
        <v>8.3000000000000007</v>
      </c>
      <c r="E26" s="54"/>
      <c r="F26" s="55">
        <f>+E26*D26</f>
        <v>0</v>
      </c>
      <c r="G26" s="56"/>
    </row>
    <row r="27" spans="1:7" ht="26.25" x14ac:dyDescent="0.25">
      <c r="A27" s="50">
        <f>+A26+0.01</f>
        <v>1.03</v>
      </c>
      <c r="B27" s="51" t="s">
        <v>59</v>
      </c>
      <c r="C27" s="52" t="s">
        <v>122</v>
      </c>
      <c r="D27" s="53">
        <v>26.88</v>
      </c>
      <c r="E27" s="54"/>
      <c r="F27" s="55">
        <f t="shared" ref="F27:F30" si="0">+E27*D27</f>
        <v>0</v>
      </c>
      <c r="G27" s="56"/>
    </row>
    <row r="28" spans="1:7" ht="26.25" x14ac:dyDescent="0.25">
      <c r="A28" s="50">
        <f t="shared" ref="A28:A30" si="1">+A27+0.01</f>
        <v>1.04</v>
      </c>
      <c r="B28" s="51" t="s">
        <v>81</v>
      </c>
      <c r="C28" s="52" t="s">
        <v>77</v>
      </c>
      <c r="D28" s="53">
        <v>6</v>
      </c>
      <c r="E28" s="54"/>
      <c r="F28" s="55">
        <f t="shared" si="0"/>
        <v>0</v>
      </c>
      <c r="G28" s="56"/>
    </row>
    <row r="29" spans="1:7" ht="26.25" x14ac:dyDescent="0.25">
      <c r="A29" s="50">
        <f t="shared" si="1"/>
        <v>1.05</v>
      </c>
      <c r="B29" s="51" t="s">
        <v>60</v>
      </c>
      <c r="C29" s="52" t="s">
        <v>122</v>
      </c>
      <c r="D29" s="53">
        <v>3.15</v>
      </c>
      <c r="E29" s="54"/>
      <c r="F29" s="55">
        <f t="shared" si="0"/>
        <v>0</v>
      </c>
      <c r="G29" s="56"/>
    </row>
    <row r="30" spans="1:7" x14ac:dyDescent="0.25">
      <c r="A30" s="50">
        <f t="shared" si="1"/>
        <v>1.06</v>
      </c>
      <c r="B30" s="51" t="s">
        <v>52</v>
      </c>
      <c r="C30" s="52" t="s">
        <v>36</v>
      </c>
      <c r="D30" s="53">
        <v>1</v>
      </c>
      <c r="E30" s="54"/>
      <c r="F30" s="55">
        <f t="shared" si="0"/>
        <v>0</v>
      </c>
      <c r="G30" s="56"/>
    </row>
    <row r="31" spans="1:7" x14ac:dyDescent="0.25">
      <c r="A31" s="56"/>
      <c r="B31" s="56"/>
      <c r="C31" s="56"/>
      <c r="D31" s="56"/>
      <c r="E31" s="56"/>
      <c r="F31" s="56"/>
      <c r="G31" s="56"/>
    </row>
    <row r="32" spans="1:7" x14ac:dyDescent="0.25">
      <c r="A32" s="46">
        <v>2</v>
      </c>
      <c r="B32" s="57" t="s">
        <v>14</v>
      </c>
      <c r="C32" s="48"/>
      <c r="D32" s="48"/>
      <c r="E32" s="48"/>
      <c r="F32" s="48"/>
      <c r="G32" s="49">
        <f>SUM(F33:F36)</f>
        <v>0</v>
      </c>
    </row>
    <row r="33" spans="1:7" ht="51.75" x14ac:dyDescent="0.25">
      <c r="A33" s="52">
        <f>+A32+0.01</f>
        <v>2.0099999999999998</v>
      </c>
      <c r="B33" s="51" t="s">
        <v>73</v>
      </c>
      <c r="C33" s="52" t="s">
        <v>122</v>
      </c>
      <c r="D33" s="58">
        <v>5.25</v>
      </c>
      <c r="E33" s="54"/>
      <c r="F33" s="59">
        <f>E33*D33</f>
        <v>0</v>
      </c>
      <c r="G33" s="56"/>
    </row>
    <row r="34" spans="1:7" ht="39" x14ac:dyDescent="0.25">
      <c r="A34" s="52">
        <f t="shared" ref="A34:A35" si="2">+A33+0.01</f>
        <v>2.0199999999999996</v>
      </c>
      <c r="B34" s="51" t="s">
        <v>72</v>
      </c>
      <c r="C34" s="52" t="s">
        <v>122</v>
      </c>
      <c r="D34" s="58">
        <v>3.15</v>
      </c>
      <c r="E34" s="54"/>
      <c r="F34" s="59">
        <f>E34*D34</f>
        <v>0</v>
      </c>
      <c r="G34" s="56"/>
    </row>
    <row r="35" spans="1:7" ht="39" x14ac:dyDescent="0.25">
      <c r="A35" s="52">
        <f t="shared" si="2"/>
        <v>2.0299999999999994</v>
      </c>
      <c r="B35" s="60" t="s">
        <v>82</v>
      </c>
      <c r="C35" s="52" t="s">
        <v>15</v>
      </c>
      <c r="D35" s="58">
        <v>2</v>
      </c>
      <c r="E35" s="54"/>
      <c r="F35" s="59">
        <f t="shared" ref="F35:F36" si="3">E35*D35</f>
        <v>0</v>
      </c>
      <c r="G35" s="56"/>
    </row>
    <row r="36" spans="1:7" ht="90" x14ac:dyDescent="0.25">
      <c r="A36" s="52">
        <f t="shared" ref="A36" si="4">+A35+0.01</f>
        <v>2.0399999999999991</v>
      </c>
      <c r="B36" s="51" t="s">
        <v>83</v>
      </c>
      <c r="C36" s="52" t="s">
        <v>122</v>
      </c>
      <c r="D36" s="53">
        <v>8.3000000000000007</v>
      </c>
      <c r="E36" s="61"/>
      <c r="F36" s="59">
        <f t="shared" si="3"/>
        <v>0</v>
      </c>
      <c r="G36" s="56"/>
    </row>
    <row r="37" spans="1:7" x14ac:dyDescent="0.25">
      <c r="A37" s="56"/>
      <c r="B37" s="56"/>
      <c r="C37" s="56"/>
      <c r="D37" s="56"/>
      <c r="E37" s="56"/>
      <c r="F37" s="56"/>
      <c r="G37" s="56"/>
    </row>
    <row r="38" spans="1:7" x14ac:dyDescent="0.25">
      <c r="A38" s="46">
        <v>3</v>
      </c>
      <c r="B38" s="57" t="s">
        <v>53</v>
      </c>
      <c r="C38" s="48"/>
      <c r="D38" s="48"/>
      <c r="E38" s="48"/>
      <c r="F38" s="48"/>
      <c r="G38" s="49">
        <f>SUM(F39:F40)</f>
        <v>0</v>
      </c>
    </row>
    <row r="39" spans="1:7" ht="77.25" x14ac:dyDescent="0.25">
      <c r="A39" s="52">
        <f>+A38+0.01</f>
        <v>3.01</v>
      </c>
      <c r="B39" s="62" t="s">
        <v>84</v>
      </c>
      <c r="C39" s="63" t="s">
        <v>15</v>
      </c>
      <c r="D39" s="64">
        <v>2</v>
      </c>
      <c r="E39" s="61"/>
      <c r="F39" s="55">
        <f>E39*D39</f>
        <v>0</v>
      </c>
      <c r="G39" s="56"/>
    </row>
    <row r="40" spans="1:7" x14ac:dyDescent="0.25">
      <c r="A40" s="52">
        <f>+A39+0.01</f>
        <v>3.0199999999999996</v>
      </c>
      <c r="B40" s="62" t="s">
        <v>56</v>
      </c>
      <c r="C40" s="63" t="s">
        <v>36</v>
      </c>
      <c r="D40" s="64">
        <v>1</v>
      </c>
      <c r="E40" s="61"/>
      <c r="F40" s="55">
        <f t="shared" ref="F40" si="5">E40*D40</f>
        <v>0</v>
      </c>
      <c r="G40" s="56"/>
    </row>
    <row r="41" spans="1:7" x14ac:dyDescent="0.25">
      <c r="A41" s="56"/>
      <c r="B41" s="56"/>
      <c r="C41" s="56"/>
      <c r="D41" s="56"/>
      <c r="E41" s="56"/>
      <c r="F41" s="56"/>
      <c r="G41" s="56"/>
    </row>
    <row r="42" spans="1:7" x14ac:dyDescent="0.25">
      <c r="A42" s="46">
        <v>4</v>
      </c>
      <c r="B42" s="57" t="s">
        <v>48</v>
      </c>
      <c r="C42" s="48"/>
      <c r="D42" s="48"/>
      <c r="E42" s="48"/>
      <c r="F42" s="48"/>
      <c r="G42" s="49">
        <f>SUM(F43:F56)</f>
        <v>0</v>
      </c>
    </row>
    <row r="43" spans="1:7" ht="26.25" x14ac:dyDescent="0.25">
      <c r="A43" s="58">
        <f>A42+0.01</f>
        <v>4.01</v>
      </c>
      <c r="B43" s="62" t="s">
        <v>37</v>
      </c>
      <c r="C43" s="63" t="s">
        <v>15</v>
      </c>
      <c r="D43" s="64">
        <v>8</v>
      </c>
      <c r="E43" s="61"/>
      <c r="F43" s="55">
        <f>E43*D43</f>
        <v>0</v>
      </c>
      <c r="G43" s="56"/>
    </row>
    <row r="44" spans="1:7" x14ac:dyDescent="0.25">
      <c r="A44" s="58">
        <f t="shared" ref="A44:A56" si="6">+A43+0.01</f>
        <v>4.0199999999999996</v>
      </c>
      <c r="B44" s="62" t="s">
        <v>38</v>
      </c>
      <c r="C44" s="63" t="s">
        <v>15</v>
      </c>
      <c r="D44" s="64">
        <v>18</v>
      </c>
      <c r="E44" s="61"/>
      <c r="F44" s="55">
        <f t="shared" ref="F44:F56" si="7">E44*D44</f>
        <v>0</v>
      </c>
      <c r="G44" s="56"/>
    </row>
    <row r="45" spans="1:7" ht="26.25" x14ac:dyDescent="0.25">
      <c r="A45" s="58">
        <f t="shared" si="6"/>
        <v>4.0299999999999994</v>
      </c>
      <c r="B45" s="62" t="s">
        <v>39</v>
      </c>
      <c r="C45" s="63" t="s">
        <v>15</v>
      </c>
      <c r="D45" s="64">
        <v>2</v>
      </c>
      <c r="E45" s="61"/>
      <c r="F45" s="55">
        <f t="shared" si="7"/>
        <v>0</v>
      </c>
      <c r="G45" s="56"/>
    </row>
    <row r="46" spans="1:7" ht="26.25" x14ac:dyDescent="0.25">
      <c r="A46" s="58">
        <f t="shared" si="6"/>
        <v>4.0399999999999991</v>
      </c>
      <c r="B46" s="62" t="s">
        <v>40</v>
      </c>
      <c r="C46" s="63" t="s">
        <v>15</v>
      </c>
      <c r="D46" s="64">
        <v>7</v>
      </c>
      <c r="E46" s="61"/>
      <c r="F46" s="55">
        <f t="shared" si="7"/>
        <v>0</v>
      </c>
      <c r="G46" s="56"/>
    </row>
    <row r="47" spans="1:7" ht="26.25" x14ac:dyDescent="0.25">
      <c r="A47" s="58">
        <f t="shared" si="6"/>
        <v>4.0499999999999989</v>
      </c>
      <c r="B47" s="62" t="s">
        <v>61</v>
      </c>
      <c r="C47" s="52" t="s">
        <v>122</v>
      </c>
      <c r="D47" s="64">
        <v>426.55</v>
      </c>
      <c r="E47" s="61"/>
      <c r="F47" s="55">
        <f t="shared" si="7"/>
        <v>0</v>
      </c>
      <c r="G47" s="56"/>
    </row>
    <row r="48" spans="1:7" x14ac:dyDescent="0.25">
      <c r="A48" s="58">
        <f t="shared" si="6"/>
        <v>4.0599999999999987</v>
      </c>
      <c r="B48" s="62" t="s">
        <v>41</v>
      </c>
      <c r="C48" s="63" t="s">
        <v>15</v>
      </c>
      <c r="D48" s="64">
        <v>8</v>
      </c>
      <c r="E48" s="61"/>
      <c r="F48" s="55">
        <f t="shared" si="7"/>
        <v>0</v>
      </c>
      <c r="G48" s="56"/>
    </row>
    <row r="49" spans="1:7" x14ac:dyDescent="0.25">
      <c r="A49" s="58">
        <f t="shared" si="6"/>
        <v>4.0699999999999985</v>
      </c>
      <c r="B49" s="62" t="s">
        <v>42</v>
      </c>
      <c r="C49" s="63" t="s">
        <v>15</v>
      </c>
      <c r="D49" s="64">
        <v>144</v>
      </c>
      <c r="E49" s="61"/>
      <c r="F49" s="55">
        <f t="shared" si="7"/>
        <v>0</v>
      </c>
      <c r="G49" s="56"/>
    </row>
    <row r="50" spans="1:7" x14ac:dyDescent="0.25">
      <c r="A50" s="58">
        <f t="shared" si="6"/>
        <v>4.0799999999999983</v>
      </c>
      <c r="B50" s="65" t="s">
        <v>43</v>
      </c>
      <c r="C50" s="63" t="s">
        <v>36</v>
      </c>
      <c r="D50" s="64">
        <v>1</v>
      </c>
      <c r="E50" s="61"/>
      <c r="F50" s="55">
        <f t="shared" si="7"/>
        <v>0</v>
      </c>
      <c r="G50" s="56"/>
    </row>
    <row r="51" spans="1:7" x14ac:dyDescent="0.25">
      <c r="A51" s="58">
        <f t="shared" si="6"/>
        <v>4.0899999999999981</v>
      </c>
      <c r="B51" s="65" t="s">
        <v>44</v>
      </c>
      <c r="C51" s="63" t="s">
        <v>36</v>
      </c>
      <c r="D51" s="64">
        <v>1</v>
      </c>
      <c r="E51" s="61"/>
      <c r="F51" s="55">
        <f t="shared" si="7"/>
        <v>0</v>
      </c>
      <c r="G51" s="56"/>
    </row>
    <row r="52" spans="1:7" x14ac:dyDescent="0.25">
      <c r="A52" s="58">
        <f t="shared" si="6"/>
        <v>4.0999999999999979</v>
      </c>
      <c r="B52" s="65" t="s">
        <v>45</v>
      </c>
      <c r="C52" s="63" t="s">
        <v>36</v>
      </c>
      <c r="D52" s="64">
        <v>1</v>
      </c>
      <c r="E52" s="61"/>
      <c r="F52" s="55">
        <f t="shared" si="7"/>
        <v>0</v>
      </c>
      <c r="G52" s="56"/>
    </row>
    <row r="53" spans="1:7" x14ac:dyDescent="0.25">
      <c r="A53" s="58">
        <f t="shared" si="6"/>
        <v>4.1099999999999977</v>
      </c>
      <c r="B53" s="65" t="s">
        <v>46</v>
      </c>
      <c r="C53" s="63" t="s">
        <v>36</v>
      </c>
      <c r="D53" s="64">
        <v>1</v>
      </c>
      <c r="E53" s="61"/>
      <c r="F53" s="55">
        <f t="shared" si="7"/>
        <v>0</v>
      </c>
      <c r="G53" s="56"/>
    </row>
    <row r="54" spans="1:7" x14ac:dyDescent="0.25">
      <c r="A54" s="58">
        <f t="shared" si="6"/>
        <v>4.1199999999999974</v>
      </c>
      <c r="B54" s="65" t="s">
        <v>86</v>
      </c>
      <c r="C54" s="63" t="s">
        <v>36</v>
      </c>
      <c r="D54" s="64">
        <v>1</v>
      </c>
      <c r="E54" s="61"/>
      <c r="F54" s="55">
        <f t="shared" si="7"/>
        <v>0</v>
      </c>
      <c r="G54" s="56"/>
    </row>
    <row r="55" spans="1:7" x14ac:dyDescent="0.25">
      <c r="A55" s="58">
        <f t="shared" si="6"/>
        <v>4.1299999999999972</v>
      </c>
      <c r="B55" s="65" t="s">
        <v>67</v>
      </c>
      <c r="C55" s="63" t="s">
        <v>36</v>
      </c>
      <c r="D55" s="64">
        <v>1</v>
      </c>
      <c r="E55" s="61"/>
      <c r="F55" s="55">
        <f t="shared" si="7"/>
        <v>0</v>
      </c>
      <c r="G55" s="56"/>
    </row>
    <row r="56" spans="1:7" x14ac:dyDescent="0.25">
      <c r="A56" s="58">
        <f t="shared" si="6"/>
        <v>4.139999999999997</v>
      </c>
      <c r="B56" s="65" t="s">
        <v>47</v>
      </c>
      <c r="C56" s="63" t="s">
        <v>36</v>
      </c>
      <c r="D56" s="64">
        <v>1</v>
      </c>
      <c r="E56" s="61"/>
      <c r="F56" s="55">
        <f t="shared" si="7"/>
        <v>0</v>
      </c>
      <c r="G56" s="56"/>
    </row>
    <row r="57" spans="1:7" x14ac:dyDescent="0.25">
      <c r="A57" s="52"/>
      <c r="B57" s="56"/>
      <c r="C57" s="56"/>
      <c r="D57" s="56"/>
      <c r="E57" s="56"/>
      <c r="F57" s="56"/>
      <c r="G57" s="56"/>
    </row>
    <row r="58" spans="1:7" x14ac:dyDescent="0.25">
      <c r="A58" s="46">
        <v>5</v>
      </c>
      <c r="B58" s="57" t="s">
        <v>55</v>
      </c>
      <c r="C58" s="48"/>
      <c r="D58" s="48"/>
      <c r="E58" s="48"/>
      <c r="F58" s="48"/>
      <c r="G58" s="49">
        <f>SUM(F59:F63)</f>
        <v>0</v>
      </c>
    </row>
    <row r="59" spans="1:7" ht="25.5" x14ac:dyDescent="0.25">
      <c r="A59" s="52">
        <f>+A58+0.01</f>
        <v>5.01</v>
      </c>
      <c r="B59" s="66" t="s">
        <v>62</v>
      </c>
      <c r="C59" s="67" t="s">
        <v>15</v>
      </c>
      <c r="D59" s="53">
        <v>4</v>
      </c>
      <c r="E59" s="61"/>
      <c r="F59" s="55">
        <f>E59*D59</f>
        <v>0</v>
      </c>
      <c r="G59" s="56"/>
    </row>
    <row r="60" spans="1:7" ht="38.25" x14ac:dyDescent="0.25">
      <c r="A60" s="52">
        <f>+A59+0.01</f>
        <v>5.0199999999999996</v>
      </c>
      <c r="B60" s="66" t="s">
        <v>85</v>
      </c>
      <c r="C60" s="67" t="s">
        <v>15</v>
      </c>
      <c r="D60" s="53">
        <v>17</v>
      </c>
      <c r="E60" s="68"/>
      <c r="F60" s="55">
        <f>E60*D60</f>
        <v>0</v>
      </c>
      <c r="G60" s="56"/>
    </row>
    <row r="61" spans="1:7" ht="38.25" x14ac:dyDescent="0.25">
      <c r="A61" s="52">
        <f>+A60+0.01</f>
        <v>5.0299999999999994</v>
      </c>
      <c r="B61" s="66" t="s">
        <v>89</v>
      </c>
      <c r="C61" s="67" t="s">
        <v>15</v>
      </c>
      <c r="D61" s="53">
        <v>2</v>
      </c>
      <c r="E61" s="68"/>
      <c r="F61" s="55">
        <f>E61*D61</f>
        <v>0</v>
      </c>
      <c r="G61" s="56"/>
    </row>
    <row r="62" spans="1:7" ht="64.5" customHeight="1" x14ac:dyDescent="0.25">
      <c r="A62" s="52">
        <f t="shared" ref="A62:A63" si="8">+A61+0.01</f>
        <v>5.0399999999999991</v>
      </c>
      <c r="B62" s="66" t="s">
        <v>87</v>
      </c>
      <c r="C62" s="67" t="s">
        <v>15</v>
      </c>
      <c r="D62" s="53">
        <v>5</v>
      </c>
      <c r="E62" s="68"/>
      <c r="F62" s="55">
        <f>E62*D62</f>
        <v>0</v>
      </c>
      <c r="G62" s="56"/>
    </row>
    <row r="63" spans="1:7" ht="63.75" x14ac:dyDescent="0.25">
      <c r="A63" s="69">
        <f t="shared" si="8"/>
        <v>5.0499999999999989</v>
      </c>
      <c r="B63" s="70" t="s">
        <v>79</v>
      </c>
      <c r="C63" s="69" t="s">
        <v>15</v>
      </c>
      <c r="D63" s="71">
        <v>12</v>
      </c>
      <c r="E63" s="68"/>
      <c r="F63" s="55">
        <f>E63*D63</f>
        <v>0</v>
      </c>
      <c r="G63" s="56"/>
    </row>
    <row r="64" spans="1:7" x14ac:dyDescent="0.25">
      <c r="A64" s="52"/>
      <c r="B64" s="56"/>
      <c r="C64" s="56"/>
      <c r="D64" s="56"/>
      <c r="E64" s="56"/>
      <c r="F64" s="56"/>
      <c r="G64" s="56"/>
    </row>
    <row r="65" spans="1:7" x14ac:dyDescent="0.25">
      <c r="A65" s="46">
        <v>6</v>
      </c>
      <c r="B65" s="57" t="s">
        <v>51</v>
      </c>
      <c r="C65" s="48"/>
      <c r="D65" s="48"/>
      <c r="E65" s="48"/>
      <c r="F65" s="48"/>
      <c r="G65" s="49">
        <f>SUM(F66:F69)</f>
        <v>0</v>
      </c>
    </row>
    <row r="66" spans="1:7" ht="51" x14ac:dyDescent="0.25">
      <c r="A66" s="52">
        <f>+A65+0.01</f>
        <v>6.01</v>
      </c>
      <c r="B66" s="66" t="s">
        <v>69</v>
      </c>
      <c r="C66" s="67" t="s">
        <v>15</v>
      </c>
      <c r="D66" s="53">
        <v>2</v>
      </c>
      <c r="E66" s="61"/>
      <c r="F66" s="55">
        <f>E66*D66</f>
        <v>0</v>
      </c>
      <c r="G66" s="56"/>
    </row>
    <row r="67" spans="1:7" ht="25.5" x14ac:dyDescent="0.25">
      <c r="A67" s="52">
        <f>+A66+0.01</f>
        <v>6.02</v>
      </c>
      <c r="B67" s="66" t="s">
        <v>65</v>
      </c>
      <c r="C67" s="67" t="s">
        <v>15</v>
      </c>
      <c r="D67" s="53">
        <v>1</v>
      </c>
      <c r="E67" s="61"/>
      <c r="F67" s="55">
        <f>E67*D67</f>
        <v>0</v>
      </c>
      <c r="G67" s="56"/>
    </row>
    <row r="68" spans="1:7" ht="25.5" x14ac:dyDescent="0.25">
      <c r="A68" s="52">
        <f>+A67+0.01</f>
        <v>6.0299999999999994</v>
      </c>
      <c r="B68" s="66" t="s">
        <v>66</v>
      </c>
      <c r="C68" s="67" t="s">
        <v>15</v>
      </c>
      <c r="D68" s="53">
        <v>5</v>
      </c>
      <c r="E68" s="61"/>
      <c r="F68" s="55">
        <f>E68*D68</f>
        <v>0</v>
      </c>
      <c r="G68" s="56"/>
    </row>
    <row r="69" spans="1:7" ht="38.25" x14ac:dyDescent="0.25">
      <c r="A69" s="52">
        <f>+A68+0.01</f>
        <v>6.0399999999999991</v>
      </c>
      <c r="B69" s="66" t="s">
        <v>78</v>
      </c>
      <c r="C69" s="67" t="s">
        <v>15</v>
      </c>
      <c r="D69" s="53">
        <v>1</v>
      </c>
      <c r="E69" s="61"/>
      <c r="F69" s="55">
        <f>E69*D69</f>
        <v>0</v>
      </c>
      <c r="G69" s="56"/>
    </row>
    <row r="70" spans="1:7" x14ac:dyDescent="0.25">
      <c r="A70" s="52"/>
      <c r="B70" s="56"/>
      <c r="C70" s="56"/>
      <c r="D70" s="56"/>
      <c r="E70" s="56"/>
      <c r="F70" s="56"/>
      <c r="G70" s="56"/>
    </row>
    <row r="71" spans="1:7" x14ac:dyDescent="0.25">
      <c r="A71" s="46">
        <v>7</v>
      </c>
      <c r="B71" s="57" t="s">
        <v>50</v>
      </c>
      <c r="C71" s="48"/>
      <c r="D71" s="48"/>
      <c r="E71" s="48"/>
      <c r="F71" s="48"/>
      <c r="G71" s="49">
        <f>SUM(F72:F73)</f>
        <v>0</v>
      </c>
    </row>
    <row r="72" spans="1:7" ht="51" x14ac:dyDescent="0.25">
      <c r="A72" s="52">
        <f>+A71+0.01</f>
        <v>7.01</v>
      </c>
      <c r="B72" s="72" t="s">
        <v>68</v>
      </c>
      <c r="C72" s="52" t="s">
        <v>122</v>
      </c>
      <c r="D72" s="53">
        <v>73</v>
      </c>
      <c r="E72" s="61"/>
      <c r="F72" s="55">
        <f t="shared" ref="F72:F73" si="9">E72*D72</f>
        <v>0</v>
      </c>
      <c r="G72" s="56"/>
    </row>
    <row r="73" spans="1:7" ht="63.75" x14ac:dyDescent="0.25">
      <c r="A73" s="52">
        <f>+A72+0.01</f>
        <v>7.02</v>
      </c>
      <c r="B73" s="73" t="s">
        <v>64</v>
      </c>
      <c r="C73" s="52" t="s">
        <v>122</v>
      </c>
      <c r="D73" s="53">
        <v>50.6</v>
      </c>
      <c r="E73" s="61"/>
      <c r="F73" s="55">
        <f t="shared" si="9"/>
        <v>0</v>
      </c>
      <c r="G73" s="56"/>
    </row>
    <row r="74" spans="1:7" x14ac:dyDescent="0.25">
      <c r="A74" s="52"/>
      <c r="B74" s="56"/>
      <c r="C74" s="56"/>
      <c r="D74" s="56"/>
      <c r="E74" s="56"/>
      <c r="F74" s="56"/>
      <c r="G74" s="56"/>
    </row>
    <row r="75" spans="1:7" x14ac:dyDescent="0.25">
      <c r="A75" s="46">
        <v>8</v>
      </c>
      <c r="B75" s="57" t="s">
        <v>16</v>
      </c>
      <c r="C75" s="48"/>
      <c r="D75" s="48"/>
      <c r="E75" s="48"/>
      <c r="F75" s="48"/>
      <c r="G75" s="49">
        <f>SUM(F76:F76)</f>
        <v>0</v>
      </c>
    </row>
    <row r="76" spans="1:7" x14ac:dyDescent="0.25">
      <c r="A76" s="52">
        <f>+A75+0.01</f>
        <v>8.01</v>
      </c>
      <c r="B76" s="51" t="s">
        <v>70</v>
      </c>
      <c r="C76" s="52" t="s">
        <v>122</v>
      </c>
      <c r="D76" s="58">
        <v>75</v>
      </c>
      <c r="E76" s="61"/>
      <c r="F76" s="55">
        <f>E76*D76</f>
        <v>0</v>
      </c>
      <c r="G76" s="56"/>
    </row>
    <row r="77" spans="1:7" x14ac:dyDescent="0.25">
      <c r="A77" s="56"/>
      <c r="B77" s="56"/>
      <c r="C77" s="56"/>
      <c r="D77" s="56"/>
      <c r="E77" s="56"/>
      <c r="F77" s="56"/>
      <c r="G77" s="56"/>
    </row>
    <row r="78" spans="1:7" x14ac:dyDescent="0.25">
      <c r="A78" s="46">
        <v>9</v>
      </c>
      <c r="B78" s="57" t="s">
        <v>49</v>
      </c>
      <c r="C78" s="48"/>
      <c r="D78" s="48"/>
      <c r="E78" s="48"/>
      <c r="F78" s="48"/>
      <c r="G78" s="49">
        <f>SUM(F79:F87)</f>
        <v>0</v>
      </c>
    </row>
    <row r="79" spans="1:7" ht="39" x14ac:dyDescent="0.25">
      <c r="A79" s="58">
        <f>+A78+0.01</f>
        <v>9.01</v>
      </c>
      <c r="B79" s="51" t="s">
        <v>74</v>
      </c>
      <c r="C79" s="52" t="s">
        <v>15</v>
      </c>
      <c r="D79" s="53">
        <v>1</v>
      </c>
      <c r="E79" s="61"/>
      <c r="F79" s="55">
        <f>E79*D79</f>
        <v>0</v>
      </c>
      <c r="G79" s="56"/>
    </row>
    <row r="80" spans="1:7" ht="51.75" x14ac:dyDescent="0.25">
      <c r="A80" s="58">
        <f t="shared" ref="A80:A87" si="10">+A79+0.01</f>
        <v>9.02</v>
      </c>
      <c r="B80" s="51" t="s">
        <v>75</v>
      </c>
      <c r="C80" s="67" t="s">
        <v>15</v>
      </c>
      <c r="D80" s="53">
        <v>1</v>
      </c>
      <c r="E80" s="61"/>
      <c r="F80" s="55">
        <f t="shared" ref="F80:F86" si="11">E80*D80</f>
        <v>0</v>
      </c>
      <c r="G80" s="56"/>
    </row>
    <row r="81" spans="1:7" ht="39" x14ac:dyDescent="0.25">
      <c r="A81" s="58">
        <f t="shared" si="10"/>
        <v>9.0299999999999994</v>
      </c>
      <c r="B81" s="51" t="s">
        <v>76</v>
      </c>
      <c r="C81" s="67" t="s">
        <v>15</v>
      </c>
      <c r="D81" s="53">
        <v>1</v>
      </c>
      <c r="E81" s="61"/>
      <c r="F81" s="55">
        <f t="shared" si="11"/>
        <v>0</v>
      </c>
      <c r="G81" s="56"/>
    </row>
    <row r="82" spans="1:7" ht="26.25" x14ac:dyDescent="0.25">
      <c r="A82" s="58">
        <f t="shared" si="10"/>
        <v>9.0399999999999991</v>
      </c>
      <c r="B82" s="51" t="s">
        <v>54</v>
      </c>
      <c r="C82" s="52" t="s">
        <v>122</v>
      </c>
      <c r="D82" s="53">
        <v>53.2</v>
      </c>
      <c r="E82" s="61"/>
      <c r="F82" s="55">
        <f t="shared" si="11"/>
        <v>0</v>
      </c>
      <c r="G82" s="56"/>
    </row>
    <row r="83" spans="1:7" ht="26.25" x14ac:dyDescent="0.25">
      <c r="A83" s="58">
        <f t="shared" si="10"/>
        <v>9.0499999999999989</v>
      </c>
      <c r="B83" s="60" t="s">
        <v>63</v>
      </c>
      <c r="C83" s="52" t="s">
        <v>122</v>
      </c>
      <c r="D83" s="58">
        <v>40.880000000000003</v>
      </c>
      <c r="E83" s="61"/>
      <c r="F83" s="55">
        <f t="shared" si="11"/>
        <v>0</v>
      </c>
      <c r="G83" s="56"/>
    </row>
    <row r="84" spans="1:7" ht="39" x14ac:dyDescent="0.25">
      <c r="A84" s="58">
        <f t="shared" si="10"/>
        <v>9.0599999999999987</v>
      </c>
      <c r="B84" s="60" t="s">
        <v>88</v>
      </c>
      <c r="C84" s="52" t="s">
        <v>122</v>
      </c>
      <c r="D84" s="58">
        <v>426.55</v>
      </c>
      <c r="E84" s="61"/>
      <c r="F84" s="55">
        <f t="shared" si="11"/>
        <v>0</v>
      </c>
      <c r="G84" s="56"/>
    </row>
    <row r="85" spans="1:7" ht="90" x14ac:dyDescent="0.25">
      <c r="A85" s="58">
        <f t="shared" si="10"/>
        <v>9.0699999999999985</v>
      </c>
      <c r="B85" s="60" t="s">
        <v>71</v>
      </c>
      <c r="C85" s="52" t="s">
        <v>122</v>
      </c>
      <c r="D85" s="58">
        <v>1.7</v>
      </c>
      <c r="E85" s="61"/>
      <c r="F85" s="55">
        <f t="shared" si="11"/>
        <v>0</v>
      </c>
      <c r="G85" s="56"/>
    </row>
    <row r="86" spans="1:7" x14ac:dyDescent="0.25">
      <c r="A86" s="58">
        <f t="shared" si="10"/>
        <v>9.0799999999999983</v>
      </c>
      <c r="B86" s="51" t="s">
        <v>17</v>
      </c>
      <c r="C86" s="67" t="s">
        <v>36</v>
      </c>
      <c r="D86" s="53">
        <v>1</v>
      </c>
      <c r="E86" s="61"/>
      <c r="F86" s="55">
        <f t="shared" si="11"/>
        <v>0</v>
      </c>
      <c r="G86" s="56"/>
    </row>
    <row r="87" spans="1:7" x14ac:dyDescent="0.25">
      <c r="A87" s="58">
        <f t="shared" si="10"/>
        <v>9.0899999999999981</v>
      </c>
      <c r="B87" s="56" t="s">
        <v>18</v>
      </c>
      <c r="C87" s="67" t="s">
        <v>36</v>
      </c>
      <c r="D87" s="53">
        <v>1</v>
      </c>
      <c r="E87" s="61"/>
      <c r="F87" s="55">
        <f>E87*D87</f>
        <v>0</v>
      </c>
      <c r="G87" s="56"/>
    </row>
    <row r="88" spans="1:7" x14ac:dyDescent="0.25">
      <c r="A88" s="58"/>
      <c r="B88" s="56"/>
      <c r="C88" s="67"/>
      <c r="D88" s="53"/>
      <c r="E88" s="61"/>
      <c r="F88" s="55"/>
      <c r="G88" s="56"/>
    </row>
    <row r="89" spans="1:7" x14ac:dyDescent="0.25">
      <c r="A89" s="127" t="s">
        <v>121</v>
      </c>
      <c r="B89" s="127"/>
      <c r="C89" s="127"/>
      <c r="D89" s="127"/>
      <c r="E89" s="127"/>
      <c r="F89" s="127"/>
      <c r="G89" s="127"/>
    </row>
    <row r="90" spans="1:7" x14ac:dyDescent="0.25">
      <c r="A90" s="56"/>
      <c r="B90" s="56"/>
      <c r="C90" s="56"/>
      <c r="D90" s="56"/>
      <c r="E90" s="56"/>
      <c r="F90" s="56"/>
      <c r="G90" s="56"/>
    </row>
    <row r="91" spans="1:7" x14ac:dyDescent="0.25">
      <c r="A91" s="43" t="s">
        <v>7</v>
      </c>
      <c r="B91" s="74" t="s">
        <v>8</v>
      </c>
      <c r="C91" s="43" t="s">
        <v>101</v>
      </c>
      <c r="D91" s="43" t="s">
        <v>9</v>
      </c>
      <c r="E91" s="43" t="s">
        <v>10</v>
      </c>
      <c r="F91" s="43" t="s">
        <v>11</v>
      </c>
      <c r="G91" s="43" t="s">
        <v>12</v>
      </c>
    </row>
    <row r="92" spans="1:7" x14ac:dyDescent="0.25">
      <c r="A92" s="75" t="s">
        <v>102</v>
      </c>
      <c r="B92" s="76" t="s">
        <v>103</v>
      </c>
      <c r="C92" s="77"/>
      <c r="D92" s="78"/>
      <c r="E92" s="78"/>
      <c r="F92" s="78"/>
      <c r="G92" s="79">
        <f>SUM(F93:F96)</f>
        <v>0</v>
      </c>
    </row>
    <row r="93" spans="1:7" x14ac:dyDescent="0.25">
      <c r="A93" s="80">
        <f>+A92+0.01</f>
        <v>1.01</v>
      </c>
      <c r="B93" s="81" t="s">
        <v>104</v>
      </c>
      <c r="C93" s="82" t="s">
        <v>15</v>
      </c>
      <c r="D93" s="83">
        <v>12</v>
      </c>
      <c r="E93" s="84"/>
      <c r="F93" s="85">
        <f>E93*D93</f>
        <v>0</v>
      </c>
      <c r="G93" s="86"/>
    </row>
    <row r="94" spans="1:7" x14ac:dyDescent="0.25">
      <c r="A94" s="80">
        <f t="shared" ref="A94:A96" si="12">+A93+0.01</f>
        <v>1.02</v>
      </c>
      <c r="B94" s="81" t="s">
        <v>105</v>
      </c>
      <c r="C94" s="87" t="s">
        <v>15</v>
      </c>
      <c r="D94" s="88">
        <v>12</v>
      </c>
      <c r="E94" s="84"/>
      <c r="F94" s="85">
        <f t="shared" ref="F94:F96" si="13">E94*D94</f>
        <v>0</v>
      </c>
      <c r="G94" s="86"/>
    </row>
    <row r="95" spans="1:7" x14ac:dyDescent="0.25">
      <c r="A95" s="80">
        <f t="shared" si="12"/>
        <v>1.03</v>
      </c>
      <c r="B95" s="81" t="s">
        <v>106</v>
      </c>
      <c r="C95" s="87" t="s">
        <v>15</v>
      </c>
      <c r="D95" s="88">
        <v>13</v>
      </c>
      <c r="E95" s="84"/>
      <c r="F95" s="85">
        <f t="shared" si="13"/>
        <v>0</v>
      </c>
      <c r="G95" s="86"/>
    </row>
    <row r="96" spans="1:7" x14ac:dyDescent="0.25">
      <c r="A96" s="80">
        <f t="shared" si="12"/>
        <v>1.04</v>
      </c>
      <c r="B96" s="81" t="s">
        <v>52</v>
      </c>
      <c r="C96" s="87" t="s">
        <v>36</v>
      </c>
      <c r="D96" s="88">
        <v>1</v>
      </c>
      <c r="E96" s="84"/>
      <c r="F96" s="85">
        <f t="shared" si="13"/>
        <v>0</v>
      </c>
      <c r="G96" s="86"/>
    </row>
    <row r="97" spans="1:7" x14ac:dyDescent="0.25">
      <c r="A97" s="89"/>
      <c r="B97" s="90"/>
      <c r="C97" s="91"/>
      <c r="D97" s="92"/>
      <c r="E97" s="91"/>
      <c r="F97" s="93"/>
      <c r="G97" s="86"/>
    </row>
    <row r="98" spans="1:7" x14ac:dyDescent="0.25">
      <c r="A98" s="75">
        <v>2</v>
      </c>
      <c r="B98" s="76" t="s">
        <v>55</v>
      </c>
      <c r="C98" s="77"/>
      <c r="D98" s="78"/>
      <c r="E98" s="78"/>
      <c r="F98" s="78"/>
      <c r="G98" s="79">
        <f>SUM(F99:F100)</f>
        <v>0</v>
      </c>
    </row>
    <row r="99" spans="1:7" x14ac:dyDescent="0.25">
      <c r="A99" s="80">
        <f>+A98+0.01</f>
        <v>2.0099999999999998</v>
      </c>
      <c r="B99" s="81" t="s">
        <v>107</v>
      </c>
      <c r="C99" s="82" t="s">
        <v>15</v>
      </c>
      <c r="D99" s="83">
        <v>12</v>
      </c>
      <c r="E99" s="84"/>
      <c r="F99" s="85">
        <f>E99*D99</f>
        <v>0</v>
      </c>
      <c r="G99" s="86"/>
    </row>
    <row r="100" spans="1:7" x14ac:dyDescent="0.25">
      <c r="A100" s="80">
        <f t="shared" ref="A100" si="14">+A99+0.01</f>
        <v>2.0199999999999996</v>
      </c>
      <c r="B100" s="81" t="s">
        <v>108</v>
      </c>
      <c r="C100" s="82" t="s">
        <v>15</v>
      </c>
      <c r="D100" s="83">
        <v>6</v>
      </c>
      <c r="E100" s="84"/>
      <c r="F100" s="85">
        <f t="shared" ref="F100" si="15">E100*D100</f>
        <v>0</v>
      </c>
      <c r="G100" s="86"/>
    </row>
    <row r="101" spans="1:7" x14ac:dyDescent="0.25">
      <c r="A101" s="89"/>
      <c r="B101" s="90"/>
      <c r="C101" s="91"/>
      <c r="D101" s="92"/>
      <c r="E101" s="91"/>
      <c r="F101" s="93"/>
      <c r="G101" s="86"/>
    </row>
    <row r="102" spans="1:7" x14ac:dyDescent="0.25">
      <c r="A102" s="75">
        <v>3</v>
      </c>
      <c r="B102" s="94" t="s">
        <v>109</v>
      </c>
      <c r="C102" s="95"/>
      <c r="D102" s="78"/>
      <c r="E102" s="78"/>
      <c r="F102" s="78"/>
      <c r="G102" s="79">
        <f>SUM(F103:F105)</f>
        <v>0</v>
      </c>
    </row>
    <row r="103" spans="1:7" ht="26.25" x14ac:dyDescent="0.25">
      <c r="A103" s="80">
        <f>+A102+0.01</f>
        <v>3.01</v>
      </c>
      <c r="B103" s="96" t="s">
        <v>110</v>
      </c>
      <c r="C103" s="52" t="s">
        <v>122</v>
      </c>
      <c r="D103" s="83">
        <v>6.7</v>
      </c>
      <c r="E103" s="84"/>
      <c r="F103" s="97">
        <f t="shared" ref="F103:F105" si="16">D103*E103</f>
        <v>0</v>
      </c>
      <c r="G103" s="86"/>
    </row>
    <row r="104" spans="1:7" ht="26.25" x14ac:dyDescent="0.25">
      <c r="A104" s="80">
        <f t="shared" ref="A104:A105" si="17">+A103+0.01</f>
        <v>3.0199999999999996</v>
      </c>
      <c r="B104" s="96" t="s">
        <v>111</v>
      </c>
      <c r="C104" s="52" t="s">
        <v>122</v>
      </c>
      <c r="D104" s="83">
        <v>7.4</v>
      </c>
      <c r="E104" s="84"/>
      <c r="F104" s="97">
        <f t="shared" si="16"/>
        <v>0</v>
      </c>
      <c r="G104" s="86"/>
    </row>
    <row r="105" spans="1:7" ht="25.5" x14ac:dyDescent="0.25">
      <c r="A105" s="80">
        <f t="shared" si="17"/>
        <v>3.0299999999999994</v>
      </c>
      <c r="B105" s="98" t="s">
        <v>112</v>
      </c>
      <c r="C105" s="67" t="s">
        <v>113</v>
      </c>
      <c r="D105" s="99">
        <v>17.88</v>
      </c>
      <c r="E105" s="84"/>
      <c r="F105" s="97">
        <f t="shared" si="16"/>
        <v>0</v>
      </c>
      <c r="G105" s="86"/>
    </row>
    <row r="106" spans="1:7" x14ac:dyDescent="0.25">
      <c r="A106" s="100"/>
      <c r="B106" s="90"/>
      <c r="C106" s="93"/>
      <c r="D106" s="82"/>
      <c r="E106" s="93"/>
      <c r="F106" s="93"/>
      <c r="G106" s="86"/>
    </row>
    <row r="107" spans="1:7" x14ac:dyDescent="0.25">
      <c r="A107" s="75">
        <v>4</v>
      </c>
      <c r="B107" s="101" t="s">
        <v>114</v>
      </c>
      <c r="C107" s="95"/>
      <c r="D107" s="78"/>
      <c r="E107" s="78"/>
      <c r="F107" s="78"/>
      <c r="G107" s="79">
        <f>SUM(F108:F111)</f>
        <v>0</v>
      </c>
    </row>
    <row r="108" spans="1:7" ht="25.5" x14ac:dyDescent="0.25">
      <c r="A108" s="80">
        <f>+A107+0.01</f>
        <v>4.01</v>
      </c>
      <c r="B108" s="98" t="s">
        <v>115</v>
      </c>
      <c r="C108" s="52" t="s">
        <v>122</v>
      </c>
      <c r="D108" s="58">
        <v>7.8</v>
      </c>
      <c r="E108" s="84"/>
      <c r="F108" s="97">
        <f>D108*E108</f>
        <v>0</v>
      </c>
      <c r="G108" s="102"/>
    </row>
    <row r="109" spans="1:7" ht="25.5" x14ac:dyDescent="0.25">
      <c r="A109" s="80">
        <f t="shared" ref="A109:A111" si="18">+A108+0.01</f>
        <v>4.0199999999999996</v>
      </c>
      <c r="B109" s="98" t="s">
        <v>116</v>
      </c>
      <c r="C109" s="52" t="s">
        <v>122</v>
      </c>
      <c r="D109" s="58">
        <v>8.59</v>
      </c>
      <c r="E109" s="84"/>
      <c r="F109" s="97">
        <f>D109*E109</f>
        <v>0</v>
      </c>
      <c r="G109" s="102"/>
    </row>
    <row r="110" spans="1:7" ht="25.5" x14ac:dyDescent="0.25">
      <c r="A110" s="80">
        <f t="shared" si="18"/>
        <v>4.0299999999999994</v>
      </c>
      <c r="B110" s="98" t="s">
        <v>117</v>
      </c>
      <c r="C110" s="52" t="s">
        <v>122</v>
      </c>
      <c r="D110" s="58">
        <v>55</v>
      </c>
      <c r="E110" s="84"/>
      <c r="F110" s="97">
        <f>D110*E110</f>
        <v>0</v>
      </c>
      <c r="G110" s="102"/>
    </row>
    <row r="111" spans="1:7" ht="25.5" x14ac:dyDescent="0.25">
      <c r="A111" s="80">
        <f t="shared" si="18"/>
        <v>4.0399999999999991</v>
      </c>
      <c r="B111" s="98" t="s">
        <v>118</v>
      </c>
      <c r="C111" s="52" t="s">
        <v>122</v>
      </c>
      <c r="D111" s="58">
        <v>15.87</v>
      </c>
      <c r="E111" s="84"/>
      <c r="F111" s="97">
        <f>D111*E111</f>
        <v>0</v>
      </c>
      <c r="G111" s="102"/>
    </row>
    <row r="112" spans="1:7" x14ac:dyDescent="0.25">
      <c r="A112" s="100"/>
      <c r="B112" s="90"/>
      <c r="C112" s="93"/>
      <c r="D112" s="82"/>
      <c r="E112" s="93"/>
      <c r="F112" s="93"/>
      <c r="G112" s="86"/>
    </row>
    <row r="113" spans="1:7" x14ac:dyDescent="0.25">
      <c r="A113" s="75">
        <v>5</v>
      </c>
      <c r="B113" s="101" t="s">
        <v>49</v>
      </c>
      <c r="C113" s="95"/>
      <c r="D113" s="78"/>
      <c r="E113" s="78"/>
      <c r="F113" s="78"/>
      <c r="G113" s="79">
        <f>SUM(F114:F116)</f>
        <v>0</v>
      </c>
    </row>
    <row r="114" spans="1:7" ht="25.5" x14ac:dyDescent="0.25">
      <c r="A114" s="80">
        <f>+A113+0.01</f>
        <v>5.01</v>
      </c>
      <c r="B114" s="98" t="s">
        <v>119</v>
      </c>
      <c r="C114" s="52" t="s">
        <v>36</v>
      </c>
      <c r="D114" s="103">
        <v>1</v>
      </c>
      <c r="E114" s="84"/>
      <c r="F114" s="85">
        <f>D114*E114</f>
        <v>0</v>
      </c>
      <c r="G114" s="104"/>
    </row>
    <row r="115" spans="1:7" ht="88.5" customHeight="1" x14ac:dyDescent="0.25">
      <c r="A115" s="80">
        <f t="shared" ref="A115:A116" si="19">+A114+0.01</f>
        <v>5.0199999999999996</v>
      </c>
      <c r="B115" s="98" t="s">
        <v>120</v>
      </c>
      <c r="C115" s="52" t="s">
        <v>113</v>
      </c>
      <c r="D115" s="103">
        <v>35</v>
      </c>
      <c r="E115" s="84"/>
      <c r="F115" s="97">
        <f>D115*E115</f>
        <v>0</v>
      </c>
      <c r="G115" s="104"/>
    </row>
    <row r="116" spans="1:7" x14ac:dyDescent="0.25">
      <c r="A116" s="80">
        <f t="shared" si="19"/>
        <v>5.0299999999999994</v>
      </c>
      <c r="B116" s="105" t="s">
        <v>17</v>
      </c>
      <c r="C116" s="52" t="s">
        <v>36</v>
      </c>
      <c r="D116" s="103">
        <v>1</v>
      </c>
      <c r="E116" s="84"/>
      <c r="F116" s="85">
        <f t="shared" ref="F116" si="20">D116*E116</f>
        <v>0</v>
      </c>
      <c r="G116" s="104"/>
    </row>
    <row r="117" spans="1:7" x14ac:dyDescent="0.25">
      <c r="A117" s="106"/>
      <c r="B117" s="107"/>
      <c r="C117" s="106"/>
      <c r="D117" s="106"/>
      <c r="E117" s="106"/>
      <c r="F117" s="106"/>
      <c r="G117" s="108"/>
    </row>
    <row r="118" spans="1:7" x14ac:dyDescent="0.25">
      <c r="A118" s="43"/>
      <c r="B118" s="74" t="s">
        <v>24</v>
      </c>
      <c r="C118" s="109"/>
      <c r="D118" s="109"/>
      <c r="E118" s="109"/>
      <c r="F118" s="121">
        <f>+G113+G107+G102+G98+G92+G78+G75+G71+G65+G58+G42+G38+G32+G24</f>
        <v>0</v>
      </c>
      <c r="G118" s="121"/>
    </row>
    <row r="119" spans="1:7" x14ac:dyDescent="0.25">
      <c r="A119" s="56"/>
      <c r="B119" s="56"/>
      <c r="C119" s="56"/>
      <c r="D119" s="56"/>
      <c r="E119" s="56"/>
      <c r="F119" s="56"/>
      <c r="G119" s="56"/>
    </row>
    <row r="120" spans="1:7" x14ac:dyDescent="0.25">
      <c r="A120" s="46">
        <v>10</v>
      </c>
      <c r="B120" s="57" t="s">
        <v>25</v>
      </c>
      <c r="C120" s="48"/>
      <c r="D120" s="48"/>
      <c r="E120" s="48"/>
      <c r="F120" s="48"/>
      <c r="G120" s="49">
        <f>SUM(F121:F127)</f>
        <v>0</v>
      </c>
    </row>
    <row r="121" spans="1:7" x14ac:dyDescent="0.25">
      <c r="A121" s="67">
        <f>+A120+0.01</f>
        <v>10.01</v>
      </c>
      <c r="B121" s="56" t="s">
        <v>19</v>
      </c>
      <c r="C121" s="56"/>
      <c r="D121" s="56"/>
      <c r="E121" s="110">
        <v>0.1</v>
      </c>
      <c r="F121" s="111">
        <f>$F$118*E121</f>
        <v>0</v>
      </c>
      <c r="G121" s="56"/>
    </row>
    <row r="122" spans="1:7" x14ac:dyDescent="0.25">
      <c r="A122" s="67">
        <f t="shared" ref="A122:A127" si="21">+A121+0.01</f>
        <v>10.02</v>
      </c>
      <c r="B122" s="56" t="s">
        <v>20</v>
      </c>
      <c r="C122" s="56"/>
      <c r="D122" s="56"/>
      <c r="E122" s="112"/>
      <c r="F122" s="111">
        <f>$F$118*E122</f>
        <v>0</v>
      </c>
      <c r="G122" s="56"/>
    </row>
    <row r="123" spans="1:7" x14ac:dyDescent="0.25">
      <c r="A123" s="67">
        <f t="shared" si="21"/>
        <v>10.029999999999999</v>
      </c>
      <c r="B123" s="56" t="s">
        <v>21</v>
      </c>
      <c r="C123" s="56"/>
      <c r="D123" s="56"/>
      <c r="E123" s="112"/>
      <c r="F123" s="111">
        <f>$F$118*E123</f>
        <v>0</v>
      </c>
      <c r="G123" s="56"/>
    </row>
    <row r="124" spans="1:7" x14ac:dyDescent="0.25">
      <c r="A124" s="67">
        <f t="shared" si="21"/>
        <v>10.039999999999999</v>
      </c>
      <c r="B124" s="56" t="s">
        <v>31</v>
      </c>
      <c r="C124" s="56"/>
      <c r="D124" s="56"/>
      <c r="E124" s="112"/>
      <c r="F124" s="111">
        <f t="shared" ref="F124:F127" si="22">$F$118*E124</f>
        <v>0</v>
      </c>
      <c r="G124" s="56"/>
    </row>
    <row r="125" spans="1:7" x14ac:dyDescent="0.25">
      <c r="A125" s="67">
        <f t="shared" si="21"/>
        <v>10.049999999999999</v>
      </c>
      <c r="B125" s="113" t="s">
        <v>32</v>
      </c>
      <c r="C125" s="56"/>
      <c r="D125" s="56"/>
      <c r="E125" s="114">
        <v>0.01</v>
      </c>
      <c r="F125" s="111">
        <f t="shared" si="22"/>
        <v>0</v>
      </c>
      <c r="G125" s="56"/>
    </row>
    <row r="126" spans="1:7" x14ac:dyDescent="0.25">
      <c r="A126" s="67">
        <f t="shared" si="21"/>
        <v>10.059999999999999</v>
      </c>
      <c r="B126" s="113" t="s">
        <v>34</v>
      </c>
      <c r="C126" s="56"/>
      <c r="D126" s="56"/>
      <c r="E126" s="114">
        <v>0.1</v>
      </c>
      <c r="F126" s="111">
        <f t="shared" si="22"/>
        <v>0</v>
      </c>
      <c r="G126" s="56"/>
    </row>
    <row r="127" spans="1:7" x14ac:dyDescent="0.25">
      <c r="A127" s="67">
        <f t="shared" si="21"/>
        <v>10.069999999999999</v>
      </c>
      <c r="B127" s="56" t="s">
        <v>22</v>
      </c>
      <c r="C127" s="56"/>
      <c r="D127" s="56"/>
      <c r="E127" s="115">
        <v>1E-3</v>
      </c>
      <c r="F127" s="111">
        <f t="shared" si="22"/>
        <v>0</v>
      </c>
      <c r="G127" s="56"/>
    </row>
    <row r="128" spans="1:7" x14ac:dyDescent="0.25">
      <c r="A128" s="43"/>
      <c r="B128" s="74" t="s">
        <v>23</v>
      </c>
      <c r="C128" s="109"/>
      <c r="D128" s="109"/>
      <c r="E128" s="109"/>
      <c r="F128" s="122">
        <f>F118+G120</f>
        <v>0</v>
      </c>
      <c r="G128" s="122"/>
    </row>
    <row r="129" spans="1:7" x14ac:dyDescent="0.25">
      <c r="A129" s="25"/>
      <c r="B129" s="25"/>
      <c r="C129" s="25"/>
      <c r="D129" s="25"/>
      <c r="E129" s="25"/>
      <c r="F129" s="25"/>
      <c r="G129" s="25"/>
    </row>
    <row r="130" spans="1:7" x14ac:dyDescent="0.25">
      <c r="A130" s="116" t="s">
        <v>26</v>
      </c>
      <c r="B130" s="116"/>
      <c r="C130" s="24"/>
      <c r="D130" s="118" t="s">
        <v>27</v>
      </c>
      <c r="E130" s="118"/>
      <c r="F130" s="118"/>
      <c r="G130" s="118"/>
    </row>
    <row r="131" spans="1:7" x14ac:dyDescent="0.25">
      <c r="A131" s="116"/>
      <c r="B131" s="116"/>
      <c r="C131" s="25"/>
      <c r="D131" s="118"/>
      <c r="E131" s="118"/>
      <c r="F131" s="118"/>
      <c r="G131" s="25"/>
    </row>
    <row r="132" spans="1:7" ht="15.75" thickBot="1" x14ac:dyDescent="0.3">
      <c r="A132" s="119"/>
      <c r="B132" s="119"/>
      <c r="C132" s="25"/>
      <c r="D132" s="120"/>
      <c r="E132" s="120"/>
      <c r="F132" s="120"/>
      <c r="G132" s="120"/>
    </row>
    <row r="133" spans="1:7" x14ac:dyDescent="0.25">
      <c r="A133" s="116" t="s">
        <v>28</v>
      </c>
      <c r="B133" s="117"/>
      <c r="C133" s="25"/>
      <c r="D133" s="126" t="s">
        <v>29</v>
      </c>
      <c r="E133" s="126"/>
      <c r="F133" s="126"/>
      <c r="G133" s="126"/>
    </row>
    <row r="134" spans="1:7" x14ac:dyDescent="0.25">
      <c r="A134" s="116" t="s">
        <v>30</v>
      </c>
      <c r="B134" s="117"/>
      <c r="C134" s="25"/>
      <c r="D134" s="118" t="s">
        <v>30</v>
      </c>
      <c r="E134" s="118"/>
      <c r="F134" s="118"/>
      <c r="G134" s="118"/>
    </row>
    <row r="135" spans="1:7" x14ac:dyDescent="0.25">
      <c r="A135" s="25"/>
      <c r="B135" s="25"/>
      <c r="C135" s="25"/>
      <c r="D135" s="25"/>
      <c r="E135" s="25"/>
      <c r="F135" s="25"/>
      <c r="G135" s="25"/>
    </row>
  </sheetData>
  <mergeCells count="21">
    <mergeCell ref="A13:B13"/>
    <mergeCell ref="A8:F8"/>
    <mergeCell ref="A9:F9"/>
    <mergeCell ref="A10:F10"/>
    <mergeCell ref="A11:F11"/>
    <mergeCell ref="A12:F12"/>
    <mergeCell ref="F118:G118"/>
    <mergeCell ref="F128:G128"/>
    <mergeCell ref="E17:F17"/>
    <mergeCell ref="A21:G21"/>
    <mergeCell ref="A133:B133"/>
    <mergeCell ref="D133:G133"/>
    <mergeCell ref="A89:G89"/>
    <mergeCell ref="A134:B134"/>
    <mergeCell ref="D134:G134"/>
    <mergeCell ref="A130:B130"/>
    <mergeCell ref="D130:G130"/>
    <mergeCell ref="A131:B131"/>
    <mergeCell ref="D131:F131"/>
    <mergeCell ref="A132:B132"/>
    <mergeCell ref="D132:G132"/>
  </mergeCells>
  <pageMargins left="0.7" right="0.7" top="0.75" bottom="0.75" header="0.3" footer="0.3"/>
  <pageSetup scale="70" orientation="portrait" r:id="rId1"/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>
      <selection activeCell="F5" sqref="F5"/>
    </sheetView>
  </sheetViews>
  <sheetFormatPr defaultColWidth="11.42578125" defaultRowHeight="15" x14ac:dyDescent="0.25"/>
  <cols>
    <col min="2" max="2" width="52" customWidth="1"/>
    <col min="3" max="4" width="38" customWidth="1"/>
  </cols>
  <sheetData>
    <row r="1" spans="1:12" x14ac:dyDescent="0.25">
      <c r="A1" s="134" t="s">
        <v>100</v>
      </c>
      <c r="B1" s="134"/>
      <c r="C1" s="134"/>
      <c r="D1" s="134"/>
    </row>
    <row r="3" spans="1:12" x14ac:dyDescent="0.25">
      <c r="A3" s="41" t="s">
        <v>94</v>
      </c>
      <c r="B3" s="42" t="s">
        <v>8</v>
      </c>
      <c r="C3" s="41" t="s">
        <v>95</v>
      </c>
      <c r="D3" s="42" t="s">
        <v>96</v>
      </c>
    </row>
    <row r="4" spans="1:12" ht="123.75" customHeight="1" x14ac:dyDescent="0.25">
      <c r="A4" s="37">
        <v>5.0199999999999996</v>
      </c>
      <c r="B4" s="38" t="s">
        <v>85</v>
      </c>
      <c r="C4" s="35"/>
      <c r="D4" s="39" t="s">
        <v>91</v>
      </c>
    </row>
    <row r="5" spans="1:12" ht="113.25" customHeight="1" x14ac:dyDescent="0.25">
      <c r="A5" s="40">
        <v>5.0499999999999989</v>
      </c>
      <c r="B5" s="38" t="s">
        <v>79</v>
      </c>
      <c r="C5" s="35"/>
      <c r="D5" s="38" t="s">
        <v>92</v>
      </c>
    </row>
    <row r="6" spans="1:12" ht="113.25" customHeight="1" x14ac:dyDescent="0.25">
      <c r="A6" s="40">
        <v>6.01</v>
      </c>
      <c r="B6" s="38" t="s">
        <v>69</v>
      </c>
      <c r="C6" s="35"/>
      <c r="D6" s="38" t="s">
        <v>98</v>
      </c>
    </row>
    <row r="7" spans="1:12" ht="109.5" customHeight="1" x14ac:dyDescent="0.25">
      <c r="A7" s="37">
        <v>6.02</v>
      </c>
      <c r="B7" s="38" t="s">
        <v>65</v>
      </c>
      <c r="C7" s="35"/>
      <c r="D7" s="38" t="s">
        <v>93</v>
      </c>
    </row>
    <row r="8" spans="1:12" ht="146.25" customHeight="1" x14ac:dyDescent="0.25">
      <c r="A8" s="37">
        <v>7.01</v>
      </c>
      <c r="B8" s="38" t="s">
        <v>68</v>
      </c>
      <c r="C8" s="35"/>
      <c r="D8" s="38" t="s">
        <v>90</v>
      </c>
    </row>
    <row r="9" spans="1:12" ht="133.5" customHeight="1" x14ac:dyDescent="0.25">
      <c r="A9" s="37">
        <v>7.02</v>
      </c>
      <c r="B9" s="38" t="s">
        <v>64</v>
      </c>
      <c r="C9" s="35"/>
      <c r="D9" s="36" t="s">
        <v>90</v>
      </c>
    </row>
    <row r="10" spans="1:12" ht="117" customHeight="1" x14ac:dyDescent="0.25">
      <c r="A10" s="37">
        <v>9.0599999999999987</v>
      </c>
      <c r="B10" s="38" t="s">
        <v>88</v>
      </c>
      <c r="C10" s="35"/>
      <c r="D10" s="38" t="s">
        <v>97</v>
      </c>
    </row>
    <row r="11" spans="1:12" ht="135" x14ac:dyDescent="0.25">
      <c r="A11" s="37">
        <v>9.0699999999999985</v>
      </c>
      <c r="B11" s="38" t="s">
        <v>71</v>
      </c>
      <c r="C11" s="35"/>
      <c r="D11" s="38" t="s">
        <v>99</v>
      </c>
    </row>
    <row r="12" spans="1:12" x14ac:dyDescent="0.25">
      <c r="L12" s="34"/>
    </row>
    <row r="13" spans="1:12" x14ac:dyDescent="0.25">
      <c r="L13" s="34"/>
    </row>
    <row r="14" spans="1:12" x14ac:dyDescent="0.25">
      <c r="L14" s="34"/>
    </row>
  </sheetData>
  <mergeCells count="1">
    <mergeCell ref="A1:D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6EB276FFA9544B062157CF5E27EB4" ma:contentTypeVersion="10" ma:contentTypeDescription="Create a new document." ma:contentTypeScope="" ma:versionID="24cca83a90a26dfec54b0024d68a1d5d">
  <xsd:schema xmlns:xsd="http://www.w3.org/2001/XMLSchema" xmlns:xs="http://www.w3.org/2001/XMLSchema" xmlns:p="http://schemas.microsoft.com/office/2006/metadata/properties" xmlns:ns2="18b54dc9-395d-44a8-a6e1-f500d27c8a6b" xmlns:ns3="a997fcdc-8756-446c-9beb-730b6e844683" targetNamespace="http://schemas.microsoft.com/office/2006/metadata/properties" ma:root="true" ma:fieldsID="025308baebb6b7a4a2cf65800361d057" ns2:_="" ns3:_="">
    <xsd:import namespace="18b54dc9-395d-44a8-a6e1-f500d27c8a6b"/>
    <xsd:import namespace="a997fcdc-8756-446c-9beb-730b6e844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54dc9-395d-44a8-a6e1-f500d27c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7fcdc-8756-446c-9beb-730b6e844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EC52F5-F11D-480A-BC3D-A2FDAB8A67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997fcdc-8756-446c-9beb-730b6e844683"/>
    <ds:schemaRef ds:uri="18b54dc9-395d-44a8-a6e1-f500d27c8a6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1865EEB-41F3-44E7-8D75-65E9B0771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b54dc9-395d-44a8-a6e1-f500d27c8a6b"/>
    <ds:schemaRef ds:uri="a997fcdc-8756-446c-9beb-730b6e844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2C7A9-4A00-4A5F-A257-3B0C5D6795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</vt:lpstr>
      <vt:lpstr>Especificaciones de calidad</vt:lpstr>
      <vt:lpstr>Plantilla!Print_Area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Dionicio Sepulveda</dc:creator>
  <cp:lastModifiedBy>Belkis Mejia</cp:lastModifiedBy>
  <cp:lastPrinted>2019-06-17T12:52:37Z</cp:lastPrinted>
  <dcterms:created xsi:type="dcterms:W3CDTF">2018-04-27T18:58:17Z</dcterms:created>
  <dcterms:modified xsi:type="dcterms:W3CDTF">2019-08-21T20:52:49Z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0x0101001CC6EB276FFA9544B062157CF5E27EB4</vt:lpwstr>
  </property>
</Properties>
</file>