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ynthia.Sosa\United Nations Development Programme\DO-Adquisiciones - Principal\PROCESOS PROCUREMENT\PROCESOS 2019\SDC\SDC-79-2019 REMODELANCION UNFPA\"/>
    </mc:Choice>
  </mc:AlternateContent>
  <xr:revisionPtr revIDLastSave="6" documentId="8_{8C953F7C-1369-4288-A7FE-C02D0E854843}" xr6:coauthVersionLast="41" xr6:coauthVersionMax="41" xr10:uidLastSave="{CB67C001-689F-450F-9EFD-C0CA63353949}"/>
  <bookViews>
    <workbookView xWindow="21480" yWindow="-120" windowWidth="20730" windowHeight="117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49" i="1" l="1"/>
  <c r="F50" i="1"/>
  <c r="F48" i="1"/>
  <c r="F38" i="1"/>
  <c r="F39" i="1"/>
  <c r="F40" i="1"/>
  <c r="F41" i="1"/>
  <c r="F42" i="1"/>
  <c r="F43" i="1"/>
  <c r="F44" i="1"/>
  <c r="F45" i="1"/>
  <c r="F46" i="1"/>
  <c r="F37" i="1"/>
  <c r="F27" i="1"/>
  <c r="F28" i="1"/>
  <c r="F29" i="1"/>
  <c r="F30" i="1"/>
  <c r="F31" i="1"/>
  <c r="F32" i="1"/>
  <c r="F33" i="1"/>
  <c r="F34" i="1"/>
  <c r="F35" i="1"/>
  <c r="F26" i="1"/>
  <c r="F20" i="1"/>
  <c r="F21" i="1"/>
  <c r="F22" i="1"/>
  <c r="F23" i="1"/>
  <c r="F24" i="1"/>
  <c r="F19" i="1"/>
  <c r="F15" i="1"/>
  <c r="F16" i="1"/>
  <c r="F17" i="1"/>
  <c r="F14" i="1"/>
  <c r="F5" i="1"/>
  <c r="F6" i="1"/>
  <c r="F7" i="1"/>
  <c r="F8" i="1"/>
  <c r="F9" i="1"/>
  <c r="F10" i="1"/>
  <c r="F11" i="1"/>
  <c r="F4" i="1"/>
  <c r="F51" i="1" l="1"/>
  <c r="F58" i="1" s="1"/>
  <c r="B52" i="1"/>
  <c r="F57" i="1" l="1"/>
  <c r="F52" i="1"/>
  <c r="F53" i="1"/>
  <c r="F56" i="1" l="1"/>
  <c r="F55" i="1"/>
  <c r="F54" i="1"/>
  <c r="F59" i="1" l="1"/>
  <c r="F60" i="1" s="1"/>
</calcChain>
</file>

<file path=xl/sharedStrings.xml><?xml version="1.0" encoding="utf-8"?>
<sst xmlns="http://schemas.openxmlformats.org/spreadsheetml/2006/main" count="107" uniqueCount="72">
  <si>
    <t>OBRA CIVIL</t>
  </si>
  <si>
    <t>No</t>
  </si>
  <si>
    <t>PARTIDA</t>
  </si>
  <si>
    <t>CANT.</t>
  </si>
  <si>
    <t>UD</t>
  </si>
  <si>
    <t xml:space="preserve">PRECIO </t>
  </si>
  <si>
    <t xml:space="preserve">VALOR </t>
  </si>
  <si>
    <t>UNIDAD</t>
  </si>
  <si>
    <t>CLIMATIZACION</t>
  </si>
  <si>
    <t>SEGUROS Y FIANZAS:</t>
  </si>
  <si>
    <t>GASTOS ADMINISTRATIVO:</t>
  </si>
  <si>
    <t>TRANSPORTE:</t>
  </si>
  <si>
    <t>BENEFICIOS:</t>
  </si>
  <si>
    <t>Ley 686:</t>
  </si>
  <si>
    <t>IMPREVISTOS</t>
  </si>
  <si>
    <t>CODIA</t>
  </si>
  <si>
    <t>TOTAL COSTOS  DIRECTOS</t>
  </si>
  <si>
    <t>TOTAL COSTOS INDIRECTOS</t>
  </si>
  <si>
    <t xml:space="preserve">TOTAL GENERAL RD$ </t>
  </si>
  <si>
    <t>TRABAJOS PRELIMINARES</t>
  </si>
  <si>
    <t xml:space="preserve">Desmonte de cielorraso existente. </t>
  </si>
  <si>
    <t>Desmonte de luminarias existentes</t>
  </si>
  <si>
    <t>Desmonte de piso nuevo (mantener el original)</t>
  </si>
  <si>
    <t>Mobilizacion salidas de data</t>
  </si>
  <si>
    <t>ELECTRICIDAD Y DATA</t>
  </si>
  <si>
    <t>Replanteo de condiciones existentes</t>
  </si>
  <si>
    <t>Desmonte de pared exterior para instalar nueva salida de emergencia - respetar medidas reglamentarias.</t>
  </si>
  <si>
    <t>Cielorraso Suspendido. Simil existente pero con plafon acustico.</t>
  </si>
  <si>
    <t>MISCELANEOS</t>
  </si>
  <si>
    <t>Limpieza continua y final</t>
  </si>
  <si>
    <t>Desmonte y coordinacion de nuevo mobiliario modular</t>
  </si>
  <si>
    <t>Mantenimiento de mobiliario existente a re-utilizar</t>
  </si>
  <si>
    <t>MOBILIARIO</t>
  </si>
  <si>
    <t>Nueva puerta de emergencia hacia el exterior (Acero galvanizado resistente al fuego, nucleo poliestireno, 0.90 m x 2.10 m, resistencia a la corrosión Certificación UN)</t>
  </si>
  <si>
    <t>UN</t>
  </si>
  <si>
    <t>Instalacion electrica interruptores</t>
  </si>
  <si>
    <t>Instalacion electrica tomacorrientes</t>
  </si>
  <si>
    <t>Instalacion electrica termostato</t>
  </si>
  <si>
    <t>MT²</t>
  </si>
  <si>
    <t>ML</t>
  </si>
  <si>
    <t xml:space="preserve">Zocalos nuevos similar a nuevo piso </t>
  </si>
  <si>
    <t>Sala de conferencias y Oficina de representante con paneles acusticos de piso a techo en material foam. (Area paredes Salon Conferencias 18 mt², Area paredes oficna representante 14 mt²)</t>
  </si>
  <si>
    <t xml:space="preserve">Reemplazar unidades existentes por unidades de inventer de 18’ </t>
  </si>
  <si>
    <t>Unidades  inventer  tipo casette de 12,000 BTU</t>
  </si>
  <si>
    <t>Unidades  inventer  tipo casette de 18,000 BTU</t>
  </si>
  <si>
    <t>Unidades inventer tipo VRF  con 5 salidas con controles</t>
  </si>
  <si>
    <t>Habilitación de puntos de voz y data para cubrir la nueva distribucion de mobiliario</t>
  </si>
  <si>
    <t xml:space="preserve">Panel LED 60x60 </t>
  </si>
  <si>
    <t xml:space="preserve">Nueva puerta de vidrio de accesso a oficina, con logo UNFPA aprobado por oficina de pais (1.00 m x 2.10 m) </t>
  </si>
  <si>
    <t>Muros bajos dividiendo oficinas y sobre pasillo Altura 1.00 mt</t>
  </si>
  <si>
    <t xml:space="preserve">Paneles divisorios de panel de vidrio opaco con en oficinas. Altura 1.20 mt </t>
  </si>
  <si>
    <t> 4.5</t>
  </si>
  <si>
    <t>Puertas Corredizas de vidrio templado 3/8  de  0.90 x 1.8 m</t>
  </si>
  <si>
    <t xml:space="preserve">Piso similar al existente </t>
  </si>
  <si>
    <t>Pintura muros AMBIENT Blanco</t>
  </si>
  <si>
    <t>Silla Semi-Ejecutiva Ergonomica y Apoyo Lumbar Integrado, brazos ajustables en varias direcciones, en tela malla, grado 2, color negro</t>
  </si>
  <si>
    <t xml:space="preserve">Escritorio laminado de alta presión, color gris de 2.5 cm espesor dimensiones 1.60 m x 0.60 m y altura estandar con retorno, color gris y archivo rodante de metal, color gris con ruedas de una gaveta para accesorios y una gaveta de archivo salida pasacables de electrificación, bandeja soporte cableado electrico y data integrado y ordenado, subida electrica de piso a tablero, accesorio modesty panel, Apoyo metalico y soprte de CPU de integrado. </t>
  </si>
  <si>
    <t>Escritorio laminado de alta presion, color gris de 2.5 cm espesor dimensiones 1.60 m x 0.60 m y altura estandar sin retorno, salida pasacables de electrificación y bandeja soporte cableado electrico y data integrado y ordenado, subida electrica de piso a tablero, accesorio modesty panel, Apoyo metalico y soprte de CPU de integrado.</t>
  </si>
  <si>
    <t xml:space="preserve">Escritorio laminado de alta presion, color gris,  de 2.5 cm espesor dimensiones 1.60 m x 0.60 m y altura estandar con retorno y archivo rodante de metal, con ruedas de una gaveta para accesorios y una gaveta de archivo salida pasacables de electrificación, bandeja soporte cableado electrico y data integrado y ordenado, subida electrica de piso a tablero, accesorio modesty panel, (tapa frontal debajo del tablero) Apoyo metalico y soprte de CPU de integrado.  </t>
  </si>
  <si>
    <t>Escritorio laminado, color gris,  de 2.5 cm espesor dimensiones 1.40 m x 0.60 m y altura estandar sin retorno, salida pasacables de electrificación y bandeja soporte cableado electrico y data integrado y ordenado, subida electrica de piso a tablero, accesorio modesty panel, Apoyo metalico y soprte de CPU de integrado.</t>
  </si>
  <si>
    <t xml:space="preserve">Mueble estante y gabinete en laminado de alta presion,  de 2.5 cm espesor dimensiones 1.20 x 0.45 x 1.8 m de altura, color gris </t>
  </si>
  <si>
    <t>Escritorio laminado de alta presion, color gris  de 2.5 cm espesor dimensiones 1.00 m x 0.60 m y altura estandar sin retorno, salida pasacables de electrificación con altura ajustable y bandeja soporte cableado electrico y data integrado y ordenado, subida electrica de piso a tablero, accesorio modesty panel,Apoyo metalico y soprte de CPU de integrado.</t>
  </si>
  <si>
    <t xml:space="preserve">Mesa redonda tablero en laminado de alta presion, color gris, compacto resistente a la humedad dimensiones 1.80 m de diametro, altura estandar base metalica </t>
  </si>
  <si>
    <t>4 sillas, color gris, sin brazos, ergonómicas, 21.6"x 21.4"x 33.6"x 17.3", en fibra libre de PVC, base metalicas</t>
  </si>
  <si>
    <t xml:space="preserve">Paneles en sector cubiculos Altura: 1.20 m. Terminacion: metal o laminado. Paleta de colores: Naranja (UNFPA), gris y brushed aluminum. </t>
  </si>
  <si>
    <t xml:space="preserve">Plantilla </t>
  </si>
  <si>
    <t>Remodelación UNFPA</t>
  </si>
  <si>
    <t>MTS</t>
  </si>
  <si>
    <t>Traslado mobiliario en desuso en area parqueo</t>
  </si>
  <si>
    <t>Traslado y bote de escombros</t>
  </si>
  <si>
    <t>Desmonte y demolicion de set de tabiques interiores existentes</t>
  </si>
  <si>
    <t>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</si>
</sst>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-&quot;Bs&quot;* #,##0.00_-;\-&quot;Bs&quot;* #,##0.00_-;_-&quot;Bs&quot;* &quot;-&quot;??_-;_-@_-"/>
    <numFmt numFmtId="166" formatCode="_-&quot;RD$&quot;* #,##0.00_-;\-&quot;RD$&quot;* #,##0.00_-;_-&quot;RD$&quot;* &quot;-&quot;??_-;_-@_-"/>
    <numFmt numFmtId="167" formatCode="_-[$$-240A]\ * #,##0.00_ ;_-[$$-240A]\ * \-#,##0.00\ ;_-[$$-240A]\ * &quot;-&quot;??_ ;_-@_ "/>
    <numFmt numFmtId="168" formatCode="&quot; - &quot;\(0.00%\)"/>
    <numFmt numFmtId="169" formatCode="&quot; - &quot;\(0.0%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212121"/>
      <name val="Calibri"/>
      <family val="2"/>
    </font>
    <font>
      <sz val="11"/>
      <color rgb="FF21212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43" fontId="3" fillId="0" borderId="0" xfId="2" applyNumberFormat="1" applyFont="1" applyBorder="1"/>
    <xf numFmtId="4" fontId="6" fillId="0" borderId="0" xfId="0" applyNumberFormat="1" applyFont="1" applyBorder="1" applyAlignment="1">
      <alignment horizontal="right"/>
    </xf>
    <xf numFmtId="0" fontId="4" fillId="0" borderId="1" xfId="0" applyFont="1" applyBorder="1"/>
    <xf numFmtId="166" fontId="4" fillId="0" borderId="1" xfId="2" applyNumberFormat="1" applyFont="1" applyBorder="1"/>
    <xf numFmtId="0" fontId="4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7" fillId="0" borderId="0" xfId="0" applyFont="1"/>
    <xf numFmtId="0" fontId="7" fillId="0" borderId="0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64" fontId="0" fillId="0" borderId="1" xfId="1" applyFont="1" applyFill="1" applyBorder="1"/>
    <xf numFmtId="164" fontId="0" fillId="0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39" fontId="3" fillId="0" borderId="1" xfId="0" applyNumberFormat="1" applyFont="1" applyFill="1" applyBorder="1" applyAlignment="1" applyProtection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8" fillId="4" borderId="1" xfId="0" applyFont="1" applyFill="1" applyBorder="1"/>
    <xf numFmtId="0" fontId="9" fillId="4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justify" vertical="center" wrapText="1"/>
    </xf>
    <xf numFmtId="164" fontId="2" fillId="2" borderId="1" xfId="0" applyNumberFormat="1" applyFont="1" applyFill="1" applyBorder="1"/>
    <xf numFmtId="0" fontId="0" fillId="0" borderId="1" xfId="0" applyBorder="1"/>
    <xf numFmtId="10" fontId="4" fillId="0" borderId="1" xfId="0" applyNumberFormat="1" applyFont="1" applyBorder="1" applyAlignment="1">
      <alignment horizontal="right"/>
    </xf>
    <xf numFmtId="167" fontId="3" fillId="0" borderId="1" xfId="2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right"/>
    </xf>
    <xf numFmtId="167" fontId="6" fillId="0" borderId="1" xfId="2" applyNumberFormat="1" applyFont="1" applyBorder="1" applyAlignment="1">
      <alignment horizontal="center"/>
    </xf>
    <xf numFmtId="167" fontId="3" fillId="2" borderId="1" xfId="2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169" fontId="5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zoomScale="78" zoomScaleNormal="78" workbookViewId="0">
      <selection activeCell="E13" sqref="E13"/>
    </sheetView>
  </sheetViews>
  <sheetFormatPr defaultColWidth="11.42578125" defaultRowHeight="15" x14ac:dyDescent="0.25"/>
  <cols>
    <col min="2" max="2" width="56.85546875" customWidth="1"/>
    <col min="4" max="4" width="11.42578125" style="1"/>
    <col min="6" max="6" width="13.140625" bestFit="1" customWidth="1"/>
    <col min="7" max="7" width="45.28515625" customWidth="1"/>
  </cols>
  <sheetData>
    <row r="1" spans="1:7" x14ac:dyDescent="0.25">
      <c r="A1" s="47" t="s">
        <v>65</v>
      </c>
      <c r="B1" s="47"/>
      <c r="C1" s="47"/>
      <c r="D1" s="47"/>
      <c r="E1" s="47"/>
      <c r="F1" s="47"/>
    </row>
    <row r="2" spans="1:7" s="22" customFormat="1" ht="35.25" customHeight="1" x14ac:dyDescent="0.25">
      <c r="A2" s="50" t="s">
        <v>66</v>
      </c>
      <c r="B2" s="50"/>
      <c r="C2" s="50"/>
      <c r="D2" s="50"/>
      <c r="E2" s="50"/>
      <c r="F2" s="50"/>
    </row>
    <row r="3" spans="1:7" x14ac:dyDescent="0.25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</row>
    <row r="4" spans="1:7" x14ac:dyDescent="0.25">
      <c r="A4" s="25">
        <v>1</v>
      </c>
      <c r="B4" s="26" t="s">
        <v>19</v>
      </c>
      <c r="C4" s="25">
        <v>1</v>
      </c>
      <c r="D4" s="25" t="s">
        <v>7</v>
      </c>
      <c r="E4" s="15"/>
      <c r="F4" s="16">
        <f>E4*C4</f>
        <v>0</v>
      </c>
    </row>
    <row r="5" spans="1:7" x14ac:dyDescent="0.25">
      <c r="A5" s="21">
        <v>1.1000000000000001</v>
      </c>
      <c r="B5" s="27" t="s">
        <v>25</v>
      </c>
      <c r="C5" s="28">
        <v>1</v>
      </c>
      <c r="D5" s="21" t="s">
        <v>71</v>
      </c>
      <c r="E5" s="17">
        <v>0</v>
      </c>
      <c r="F5" s="16">
        <f t="shared" ref="F5:F12" si="0">E5*C5</f>
        <v>0</v>
      </c>
    </row>
    <row r="6" spans="1:7" x14ac:dyDescent="0.25">
      <c r="A6" s="21">
        <v>1.2</v>
      </c>
      <c r="B6" s="27" t="s">
        <v>70</v>
      </c>
      <c r="C6" s="28">
        <v>1</v>
      </c>
      <c r="D6" s="21" t="s">
        <v>4</v>
      </c>
      <c r="E6" s="17"/>
      <c r="F6" s="16">
        <f t="shared" si="0"/>
        <v>0</v>
      </c>
    </row>
    <row r="7" spans="1:7" x14ac:dyDescent="0.25">
      <c r="A7" s="21">
        <v>1.3</v>
      </c>
      <c r="B7" s="29" t="s">
        <v>20</v>
      </c>
      <c r="C7" s="28">
        <v>1</v>
      </c>
      <c r="D7" s="21" t="s">
        <v>4</v>
      </c>
      <c r="E7" s="17"/>
      <c r="F7" s="16">
        <f t="shared" si="0"/>
        <v>0</v>
      </c>
    </row>
    <row r="8" spans="1:7" x14ac:dyDescent="0.25">
      <c r="A8" s="21">
        <v>1.4</v>
      </c>
      <c r="B8" s="29" t="s">
        <v>21</v>
      </c>
      <c r="C8" s="28">
        <v>23</v>
      </c>
      <c r="D8" s="21" t="s">
        <v>4</v>
      </c>
      <c r="E8" s="17"/>
      <c r="F8" s="16">
        <f t="shared" si="0"/>
        <v>0</v>
      </c>
    </row>
    <row r="9" spans="1:7" x14ac:dyDescent="0.25">
      <c r="A9" s="21">
        <v>1.5</v>
      </c>
      <c r="B9" s="29" t="s">
        <v>22</v>
      </c>
      <c r="C9" s="28">
        <v>13.25</v>
      </c>
      <c r="D9" s="21" t="s">
        <v>67</v>
      </c>
      <c r="E9" s="17"/>
      <c r="F9" s="16">
        <f t="shared" si="0"/>
        <v>0</v>
      </c>
    </row>
    <row r="10" spans="1:7" ht="30" x14ac:dyDescent="0.25">
      <c r="A10" s="21">
        <v>1.6</v>
      </c>
      <c r="B10" s="29" t="s">
        <v>26</v>
      </c>
      <c r="C10" s="28">
        <v>1</v>
      </c>
      <c r="D10" s="21" t="s">
        <v>4</v>
      </c>
      <c r="E10" s="17"/>
      <c r="F10" s="16">
        <f t="shared" si="0"/>
        <v>0</v>
      </c>
    </row>
    <row r="11" spans="1:7" x14ac:dyDescent="0.25">
      <c r="A11" s="21">
        <v>1.7</v>
      </c>
      <c r="B11" s="29" t="s">
        <v>69</v>
      </c>
      <c r="C11" s="28">
        <v>1</v>
      </c>
      <c r="D11" s="21" t="s">
        <v>4</v>
      </c>
      <c r="E11" s="17"/>
      <c r="F11" s="16">
        <f t="shared" si="0"/>
        <v>0</v>
      </c>
    </row>
    <row r="12" spans="1:7" x14ac:dyDescent="0.25">
      <c r="A12" s="21">
        <v>1.8</v>
      </c>
      <c r="B12" s="29" t="s">
        <v>68</v>
      </c>
      <c r="C12" s="28">
        <v>1</v>
      </c>
      <c r="D12" s="21" t="s">
        <v>4</v>
      </c>
      <c r="E12" s="17">
        <v>100</v>
      </c>
      <c r="F12" s="16">
        <f t="shared" si="0"/>
        <v>100</v>
      </c>
    </row>
    <row r="13" spans="1:7" x14ac:dyDescent="0.25">
      <c r="A13" s="25">
        <v>2</v>
      </c>
      <c r="B13" s="26" t="s">
        <v>8</v>
      </c>
      <c r="C13" s="30"/>
      <c r="D13" s="25" t="s">
        <v>7</v>
      </c>
      <c r="E13" s="15"/>
      <c r="F13" s="16"/>
    </row>
    <row r="14" spans="1:7" x14ac:dyDescent="0.25">
      <c r="A14" s="21">
        <v>2.1</v>
      </c>
      <c r="B14" s="27" t="s">
        <v>42</v>
      </c>
      <c r="C14" s="21">
        <v>1</v>
      </c>
      <c r="D14" s="21" t="s">
        <v>34</v>
      </c>
      <c r="E14" s="17"/>
      <c r="F14" s="17">
        <f>E14*C14</f>
        <v>0</v>
      </c>
      <c r="G14" s="12"/>
    </row>
    <row r="15" spans="1:7" ht="47.45" customHeight="1" x14ac:dyDescent="0.25">
      <c r="A15" s="21">
        <v>2.2000000000000002</v>
      </c>
      <c r="B15" s="29" t="s">
        <v>43</v>
      </c>
      <c r="C15" s="21">
        <v>4</v>
      </c>
      <c r="D15" s="21" t="s">
        <v>34</v>
      </c>
      <c r="E15" s="17"/>
      <c r="F15" s="17">
        <f t="shared" ref="F15:F17" si="1">E15*C15</f>
        <v>0</v>
      </c>
      <c r="G15" s="12"/>
    </row>
    <row r="16" spans="1:7" x14ac:dyDescent="0.25">
      <c r="A16" s="21">
        <v>2.2999999999999998</v>
      </c>
      <c r="B16" s="29" t="s">
        <v>44</v>
      </c>
      <c r="C16" s="21">
        <v>1</v>
      </c>
      <c r="D16" s="21" t="s">
        <v>34</v>
      </c>
      <c r="E16" s="15"/>
      <c r="F16" s="17">
        <f t="shared" si="1"/>
        <v>0</v>
      </c>
    </row>
    <row r="17" spans="1:7" x14ac:dyDescent="0.25">
      <c r="A17" s="21">
        <v>2.4</v>
      </c>
      <c r="B17" s="27" t="s">
        <v>45</v>
      </c>
      <c r="C17" s="21">
        <v>1</v>
      </c>
      <c r="D17" s="21" t="s">
        <v>34</v>
      </c>
      <c r="E17" s="17"/>
      <c r="F17" s="17">
        <f t="shared" si="1"/>
        <v>0</v>
      </c>
      <c r="G17" s="12"/>
    </row>
    <row r="18" spans="1:7" x14ac:dyDescent="0.25">
      <c r="A18" s="25">
        <v>3</v>
      </c>
      <c r="B18" s="26" t="s">
        <v>24</v>
      </c>
      <c r="C18" s="25">
        <v>1</v>
      </c>
      <c r="D18" s="25" t="s">
        <v>7</v>
      </c>
      <c r="E18" s="17"/>
      <c r="F18" s="17"/>
      <c r="G18" s="12"/>
    </row>
    <row r="19" spans="1:7" x14ac:dyDescent="0.25">
      <c r="A19" s="21">
        <v>3.1</v>
      </c>
      <c r="B19" s="29" t="s">
        <v>23</v>
      </c>
      <c r="C19" s="21">
        <v>18</v>
      </c>
      <c r="D19" s="21" t="s">
        <v>34</v>
      </c>
      <c r="E19" s="17"/>
      <c r="F19" s="17">
        <f>E19*C19</f>
        <v>0</v>
      </c>
      <c r="G19" s="12"/>
    </row>
    <row r="20" spans="1:7" ht="30" x14ac:dyDescent="0.25">
      <c r="A20" s="21">
        <v>3.2</v>
      </c>
      <c r="B20" s="29" t="s">
        <v>46</v>
      </c>
      <c r="C20" s="21">
        <v>30</v>
      </c>
      <c r="D20" s="21" t="s">
        <v>34</v>
      </c>
      <c r="E20" s="17"/>
      <c r="F20" s="17">
        <f t="shared" ref="F20:F24" si="2">E20*C20</f>
        <v>0</v>
      </c>
      <c r="G20" s="12"/>
    </row>
    <row r="21" spans="1:7" x14ac:dyDescent="0.25">
      <c r="A21" s="21">
        <v>3.3</v>
      </c>
      <c r="B21" s="27" t="s">
        <v>35</v>
      </c>
      <c r="C21" s="21">
        <v>5</v>
      </c>
      <c r="D21" s="21" t="s">
        <v>34</v>
      </c>
      <c r="E21" s="17"/>
      <c r="F21" s="17">
        <f t="shared" si="2"/>
        <v>0</v>
      </c>
      <c r="G21" s="12"/>
    </row>
    <row r="22" spans="1:7" x14ac:dyDescent="0.25">
      <c r="A22" s="21">
        <v>3.4</v>
      </c>
      <c r="B22" s="27" t="s">
        <v>36</v>
      </c>
      <c r="C22" s="21">
        <v>30</v>
      </c>
      <c r="D22" s="21" t="s">
        <v>34</v>
      </c>
      <c r="E22" s="17"/>
      <c r="F22" s="17">
        <f t="shared" si="2"/>
        <v>0</v>
      </c>
      <c r="G22" s="12"/>
    </row>
    <row r="23" spans="1:7" x14ac:dyDescent="0.25">
      <c r="A23" s="21">
        <v>3.5</v>
      </c>
      <c r="B23" s="27" t="s">
        <v>37</v>
      </c>
      <c r="C23" s="21">
        <v>6</v>
      </c>
      <c r="D23" s="21" t="s">
        <v>34</v>
      </c>
      <c r="E23" s="17"/>
      <c r="F23" s="17">
        <f t="shared" si="2"/>
        <v>0</v>
      </c>
    </row>
    <row r="24" spans="1:7" x14ac:dyDescent="0.25">
      <c r="A24" s="21">
        <v>3.6</v>
      </c>
      <c r="B24" s="29" t="s">
        <v>47</v>
      </c>
      <c r="C24" s="21">
        <v>32</v>
      </c>
      <c r="D24" s="21" t="s">
        <v>34</v>
      </c>
      <c r="E24" s="14"/>
      <c r="F24" s="17">
        <f t="shared" si="2"/>
        <v>0</v>
      </c>
      <c r="G24" s="12"/>
    </row>
    <row r="25" spans="1:7" x14ac:dyDescent="0.25">
      <c r="A25" s="25">
        <v>4</v>
      </c>
      <c r="B25" s="26" t="s">
        <v>0</v>
      </c>
      <c r="C25" s="31"/>
      <c r="D25" s="25"/>
      <c r="E25" s="14"/>
      <c r="F25" s="16"/>
      <c r="G25" s="12"/>
    </row>
    <row r="26" spans="1:7" ht="46.15" customHeight="1" x14ac:dyDescent="0.25">
      <c r="A26" s="21">
        <v>4.0999999999999996</v>
      </c>
      <c r="B26" s="29" t="s">
        <v>33</v>
      </c>
      <c r="C26" s="21">
        <v>1</v>
      </c>
      <c r="D26" s="21" t="s">
        <v>34</v>
      </c>
      <c r="E26" s="14"/>
      <c r="F26" s="16">
        <f>C26*E26</f>
        <v>0</v>
      </c>
    </row>
    <row r="27" spans="1:7" ht="30.6" customHeight="1" x14ac:dyDescent="0.25">
      <c r="A27" s="19">
        <v>4.2</v>
      </c>
      <c r="B27" s="32" t="s">
        <v>48</v>
      </c>
      <c r="C27" s="19">
        <v>1</v>
      </c>
      <c r="D27" s="19" t="s">
        <v>34</v>
      </c>
      <c r="E27" s="14"/>
      <c r="F27" s="16">
        <f t="shared" ref="F27:F35" si="3">C27*E27</f>
        <v>0</v>
      </c>
    </row>
    <row r="28" spans="1:7" x14ac:dyDescent="0.25">
      <c r="A28" s="19">
        <v>4.3</v>
      </c>
      <c r="B28" s="32" t="s">
        <v>49</v>
      </c>
      <c r="C28" s="19">
        <v>27</v>
      </c>
      <c r="D28" s="19" t="s">
        <v>39</v>
      </c>
      <c r="E28" s="14"/>
      <c r="F28" s="16">
        <f t="shared" si="3"/>
        <v>0</v>
      </c>
      <c r="G28" s="12"/>
    </row>
    <row r="29" spans="1:7" ht="30" x14ac:dyDescent="0.25">
      <c r="A29" s="19">
        <v>4.4000000000000004</v>
      </c>
      <c r="B29" s="32" t="s">
        <v>50</v>
      </c>
      <c r="C29" s="19">
        <v>27</v>
      </c>
      <c r="D29" s="19" t="s">
        <v>39</v>
      </c>
      <c r="E29" s="14"/>
      <c r="F29" s="16">
        <f t="shared" si="3"/>
        <v>0</v>
      </c>
      <c r="G29" s="12"/>
    </row>
    <row r="30" spans="1:7" x14ac:dyDescent="0.25">
      <c r="A30" s="19" t="s">
        <v>51</v>
      </c>
      <c r="B30" s="32" t="s">
        <v>52</v>
      </c>
      <c r="C30" s="19">
        <v>5</v>
      </c>
      <c r="D30" s="19" t="s">
        <v>34</v>
      </c>
      <c r="E30" s="14"/>
      <c r="F30" s="16">
        <f t="shared" si="3"/>
        <v>0</v>
      </c>
      <c r="G30" s="12"/>
    </row>
    <row r="31" spans="1:7" x14ac:dyDescent="0.25">
      <c r="A31" s="19">
        <v>4.5999999999999996</v>
      </c>
      <c r="B31" s="32" t="s">
        <v>53</v>
      </c>
      <c r="C31" s="19">
        <v>25</v>
      </c>
      <c r="D31" s="19" t="s">
        <v>38</v>
      </c>
      <c r="E31" s="14"/>
      <c r="F31" s="16">
        <f t="shared" si="3"/>
        <v>0</v>
      </c>
      <c r="G31" s="12"/>
    </row>
    <row r="32" spans="1:7" ht="30" x14ac:dyDescent="0.25">
      <c r="A32" s="21">
        <v>4.7</v>
      </c>
      <c r="B32" s="29" t="s">
        <v>27</v>
      </c>
      <c r="C32" s="21">
        <v>155</v>
      </c>
      <c r="D32" s="21" t="s">
        <v>38</v>
      </c>
      <c r="E32" s="14"/>
      <c r="F32" s="16">
        <f t="shared" si="3"/>
        <v>0</v>
      </c>
      <c r="G32" s="12"/>
    </row>
    <row r="33" spans="1:7" ht="60" x14ac:dyDescent="0.25">
      <c r="A33" s="21">
        <v>4.8</v>
      </c>
      <c r="B33" s="29" t="s">
        <v>41</v>
      </c>
      <c r="C33" s="21">
        <v>32</v>
      </c>
      <c r="D33" s="21" t="s">
        <v>38</v>
      </c>
      <c r="E33" s="17"/>
      <c r="F33" s="16">
        <f t="shared" si="3"/>
        <v>0</v>
      </c>
    </row>
    <row r="34" spans="1:7" x14ac:dyDescent="0.25">
      <c r="A34" s="21">
        <v>4.9000000000000004</v>
      </c>
      <c r="B34" s="27" t="s">
        <v>54</v>
      </c>
      <c r="C34" s="21">
        <v>178</v>
      </c>
      <c r="D34" s="21" t="s">
        <v>38</v>
      </c>
      <c r="E34" s="14"/>
      <c r="F34" s="16">
        <f t="shared" si="3"/>
        <v>0</v>
      </c>
      <c r="G34" s="46"/>
    </row>
    <row r="35" spans="1:7" x14ac:dyDescent="0.25">
      <c r="A35" s="19">
        <v>4.0999999999999996</v>
      </c>
      <c r="B35" s="32" t="s">
        <v>40</v>
      </c>
      <c r="C35" s="19">
        <v>28</v>
      </c>
      <c r="D35" s="19" t="s">
        <v>39</v>
      </c>
      <c r="E35" s="14"/>
      <c r="F35" s="16">
        <f t="shared" si="3"/>
        <v>0</v>
      </c>
      <c r="G35" s="46"/>
    </row>
    <row r="36" spans="1:7" x14ac:dyDescent="0.25">
      <c r="A36" s="25">
        <v>5</v>
      </c>
      <c r="B36" s="26" t="s">
        <v>32</v>
      </c>
      <c r="C36" s="31"/>
      <c r="D36" s="25"/>
      <c r="E36" s="14"/>
      <c r="F36" s="16"/>
      <c r="G36" s="13"/>
    </row>
    <row r="37" spans="1:7" ht="45" x14ac:dyDescent="0.25">
      <c r="A37" s="21">
        <v>5.0999999999999996</v>
      </c>
      <c r="B37" s="33" t="s">
        <v>55</v>
      </c>
      <c r="C37" s="21">
        <v>16</v>
      </c>
      <c r="D37" s="21" t="s">
        <v>34</v>
      </c>
      <c r="E37" s="14"/>
      <c r="F37" s="16">
        <f>E37*C37</f>
        <v>0</v>
      </c>
      <c r="G37" s="13"/>
    </row>
    <row r="38" spans="1:7" ht="90" customHeight="1" x14ac:dyDescent="0.25">
      <c r="A38" s="19">
        <v>5.2</v>
      </c>
      <c r="B38" s="34" t="s">
        <v>56</v>
      </c>
      <c r="C38" s="19">
        <v>8</v>
      </c>
      <c r="D38" s="19" t="s">
        <v>34</v>
      </c>
      <c r="E38" s="14"/>
      <c r="F38" s="16">
        <f t="shared" ref="F38:F46" si="4">E38*C38</f>
        <v>0</v>
      </c>
      <c r="G38" s="13"/>
    </row>
    <row r="39" spans="1:7" ht="98.25" customHeight="1" x14ac:dyDescent="0.25">
      <c r="A39" s="21">
        <v>5.3</v>
      </c>
      <c r="B39" s="33" t="s">
        <v>57</v>
      </c>
      <c r="C39" s="21">
        <v>2</v>
      </c>
      <c r="D39" s="21" t="s">
        <v>34</v>
      </c>
      <c r="E39" s="14"/>
      <c r="F39" s="16">
        <f t="shared" si="4"/>
        <v>0</v>
      </c>
      <c r="G39" s="13"/>
    </row>
    <row r="40" spans="1:7" ht="142.5" customHeight="1" x14ac:dyDescent="0.25">
      <c r="A40" s="21">
        <v>5.4</v>
      </c>
      <c r="B40" s="33" t="s">
        <v>58</v>
      </c>
      <c r="C40" s="21">
        <v>1</v>
      </c>
      <c r="D40" s="21" t="s">
        <v>34</v>
      </c>
      <c r="E40" s="14"/>
      <c r="F40" s="16">
        <f t="shared" si="4"/>
        <v>0</v>
      </c>
      <c r="G40" s="13"/>
    </row>
    <row r="41" spans="1:7" ht="45.6" customHeight="1" x14ac:dyDescent="0.25">
      <c r="A41" s="21">
        <v>5.5</v>
      </c>
      <c r="B41" s="33" t="s">
        <v>59</v>
      </c>
      <c r="C41" s="21">
        <v>2</v>
      </c>
      <c r="D41" s="21" t="s">
        <v>34</v>
      </c>
      <c r="E41" s="14"/>
      <c r="F41" s="16">
        <f t="shared" si="4"/>
        <v>0</v>
      </c>
      <c r="G41" s="13"/>
    </row>
    <row r="42" spans="1:7" ht="45" x14ac:dyDescent="0.25">
      <c r="A42" s="19">
        <v>5.6</v>
      </c>
      <c r="B42" s="34" t="s">
        <v>60</v>
      </c>
      <c r="C42" s="19">
        <v>1</v>
      </c>
      <c r="D42" s="19" t="s">
        <v>34</v>
      </c>
      <c r="E42" s="17"/>
      <c r="F42" s="16">
        <f t="shared" si="4"/>
        <v>0</v>
      </c>
    </row>
    <row r="43" spans="1:7" ht="105" x14ac:dyDescent="0.25">
      <c r="A43" s="19">
        <v>5.7</v>
      </c>
      <c r="B43" s="34" t="s">
        <v>61</v>
      </c>
      <c r="C43" s="19">
        <v>3</v>
      </c>
      <c r="D43" s="19" t="s">
        <v>34</v>
      </c>
      <c r="E43" s="17"/>
      <c r="F43" s="16">
        <f t="shared" si="4"/>
        <v>0</v>
      </c>
    </row>
    <row r="44" spans="1:7" ht="45" x14ac:dyDescent="0.25">
      <c r="A44" s="21">
        <v>5.8</v>
      </c>
      <c r="B44" s="33" t="s">
        <v>62</v>
      </c>
      <c r="C44" s="21">
        <v>1</v>
      </c>
      <c r="D44" s="21" t="s">
        <v>34</v>
      </c>
      <c r="E44" s="15"/>
      <c r="F44" s="16">
        <f t="shared" si="4"/>
        <v>0</v>
      </c>
    </row>
    <row r="45" spans="1:7" ht="30" x14ac:dyDescent="0.25">
      <c r="A45" s="21">
        <v>5.9</v>
      </c>
      <c r="B45" s="33" t="s">
        <v>63</v>
      </c>
      <c r="C45" s="21">
        <v>4</v>
      </c>
      <c r="D45" s="21" t="s">
        <v>34</v>
      </c>
      <c r="E45" s="17"/>
      <c r="F45" s="16">
        <f t="shared" si="4"/>
        <v>0</v>
      </c>
    </row>
    <row r="46" spans="1:7" ht="45" x14ac:dyDescent="0.25">
      <c r="A46" s="19">
        <v>5.0999999999999996</v>
      </c>
      <c r="B46" s="20" t="s">
        <v>64</v>
      </c>
      <c r="C46" s="21">
        <v>23</v>
      </c>
      <c r="D46" s="19" t="s">
        <v>39</v>
      </c>
      <c r="E46" s="17"/>
      <c r="F46" s="16">
        <f t="shared" si="4"/>
        <v>0</v>
      </c>
    </row>
    <row r="47" spans="1:7" x14ac:dyDescent="0.25">
      <c r="A47" s="19">
        <v>6</v>
      </c>
      <c r="B47" s="26" t="s">
        <v>28</v>
      </c>
      <c r="C47" s="21"/>
      <c r="D47" s="19"/>
      <c r="E47" s="17"/>
      <c r="F47" s="18"/>
    </row>
    <row r="48" spans="1:7" x14ac:dyDescent="0.25">
      <c r="A48" s="21">
        <v>6.1</v>
      </c>
      <c r="B48" s="27" t="s">
        <v>29</v>
      </c>
      <c r="C48" s="21"/>
      <c r="D48" s="19"/>
      <c r="E48" s="17"/>
      <c r="F48" s="18">
        <f>E48</f>
        <v>0</v>
      </c>
    </row>
    <row r="49" spans="1:8" x14ac:dyDescent="0.25">
      <c r="A49" s="21">
        <v>6.2</v>
      </c>
      <c r="B49" s="29" t="s">
        <v>30</v>
      </c>
      <c r="C49" s="21"/>
      <c r="D49" s="19"/>
      <c r="E49" s="17"/>
      <c r="F49" s="18">
        <f t="shared" ref="F49:F50" si="5">E49</f>
        <v>0</v>
      </c>
    </row>
    <row r="50" spans="1:8" x14ac:dyDescent="0.25">
      <c r="A50" s="21">
        <v>6.3</v>
      </c>
      <c r="B50" s="29" t="s">
        <v>31</v>
      </c>
      <c r="C50" s="21"/>
      <c r="D50" s="19"/>
      <c r="E50" s="17"/>
      <c r="F50" s="18">
        <f t="shared" si="5"/>
        <v>0</v>
      </c>
    </row>
    <row r="51" spans="1:8" ht="42" customHeight="1" x14ac:dyDescent="0.25">
      <c r="A51" s="51" t="s">
        <v>16</v>
      </c>
      <c r="B51" s="51"/>
      <c r="C51" s="51"/>
      <c r="D51" s="51"/>
      <c r="E51" s="51"/>
      <c r="F51" s="35">
        <f>SUM(F4:F50)</f>
        <v>100</v>
      </c>
    </row>
    <row r="52" spans="1:8" x14ac:dyDescent="0.25">
      <c r="A52" s="36"/>
      <c r="B52" s="37">
        <f>-(4.5%)</f>
        <v>-4.4999999999999998E-2</v>
      </c>
      <c r="C52" s="6" t="s">
        <v>9</v>
      </c>
      <c r="D52" s="7"/>
      <c r="E52" s="7"/>
      <c r="F52" s="38">
        <f>PRODUCT(F51,0.045)</f>
        <v>4.5</v>
      </c>
    </row>
    <row r="53" spans="1:8" x14ac:dyDescent="0.25">
      <c r="A53" s="36"/>
      <c r="B53" s="37"/>
      <c r="C53" s="6" t="s">
        <v>10</v>
      </c>
      <c r="D53" s="7"/>
      <c r="E53" s="7"/>
      <c r="F53" s="38">
        <f>PRODUCT(F51,0.025)</f>
        <v>2.5</v>
      </c>
      <c r="H53" s="3"/>
    </row>
    <row r="54" spans="1:8" x14ac:dyDescent="0.25">
      <c r="A54" s="36"/>
      <c r="B54" s="37"/>
      <c r="C54" s="6" t="s">
        <v>11</v>
      </c>
      <c r="D54" s="7"/>
      <c r="E54" s="7"/>
      <c r="F54" s="38">
        <f>PRODUCT(F51,0.005)</f>
        <v>0.5</v>
      </c>
    </row>
    <row r="55" spans="1:8" x14ac:dyDescent="0.25">
      <c r="A55" s="36"/>
      <c r="B55" s="37"/>
      <c r="C55" s="8" t="s">
        <v>12</v>
      </c>
      <c r="D55" s="7"/>
      <c r="E55" s="7"/>
      <c r="F55" s="38">
        <f>PRODUCT(F51,0.1)</f>
        <v>10</v>
      </c>
    </row>
    <row r="56" spans="1:8" x14ac:dyDescent="0.25">
      <c r="A56" s="36"/>
      <c r="B56" s="37">
        <v>-0.01</v>
      </c>
      <c r="C56" s="8" t="s">
        <v>13</v>
      </c>
      <c r="D56" s="7"/>
      <c r="E56" s="7"/>
      <c r="F56" s="38">
        <f>PRODUCT(F51,0.01)</f>
        <v>1</v>
      </c>
    </row>
    <row r="57" spans="1:8" x14ac:dyDescent="0.25">
      <c r="A57" s="36"/>
      <c r="B57" s="39">
        <v>0.15</v>
      </c>
      <c r="C57" s="9" t="s">
        <v>14</v>
      </c>
      <c r="D57" s="10"/>
      <c r="E57" s="11"/>
      <c r="F57" s="40">
        <f>F51*15%</f>
        <v>15</v>
      </c>
    </row>
    <row r="58" spans="1:8" x14ac:dyDescent="0.25">
      <c r="A58" s="36"/>
      <c r="B58" s="45">
        <v>1E-3</v>
      </c>
      <c r="C58" s="8" t="s">
        <v>15</v>
      </c>
      <c r="D58" s="7"/>
      <c r="E58" s="7"/>
      <c r="F58" s="38">
        <f>F51*0.001</f>
        <v>0.1</v>
      </c>
      <c r="G58" s="4"/>
      <c r="H58" s="2"/>
    </row>
    <row r="59" spans="1:8" x14ac:dyDescent="0.25">
      <c r="A59" s="36"/>
      <c r="B59" s="48" t="s">
        <v>17</v>
      </c>
      <c r="C59" s="48"/>
      <c r="D59" s="48"/>
      <c r="E59" s="48"/>
      <c r="F59" s="41">
        <f>SUM(F52:F58)</f>
        <v>33.6</v>
      </c>
      <c r="G59" s="4"/>
      <c r="H59" s="2"/>
    </row>
    <row r="60" spans="1:8" x14ac:dyDescent="0.25">
      <c r="A60" s="36"/>
      <c r="B60" s="36"/>
      <c r="C60" s="36"/>
      <c r="D60" s="49" t="s">
        <v>18</v>
      </c>
      <c r="E60" s="49"/>
      <c r="F60" s="42">
        <f>F51+F59</f>
        <v>133.6</v>
      </c>
      <c r="G60" s="4"/>
      <c r="H60" s="2"/>
    </row>
    <row r="61" spans="1:8" x14ac:dyDescent="0.25">
      <c r="A61" s="36"/>
      <c r="B61" s="36"/>
      <c r="C61" s="36"/>
      <c r="D61" s="43"/>
      <c r="E61" s="36"/>
      <c r="F61" s="36"/>
      <c r="G61" s="4"/>
      <c r="H61" s="2"/>
    </row>
    <row r="62" spans="1:8" x14ac:dyDescent="0.25">
      <c r="A62" s="36"/>
      <c r="B62" s="36"/>
      <c r="C62" s="36"/>
      <c r="D62" s="44"/>
      <c r="E62" s="36"/>
      <c r="F62" s="36"/>
      <c r="G62" s="5"/>
      <c r="H62" s="2"/>
    </row>
    <row r="63" spans="1:8" x14ac:dyDescent="0.25">
      <c r="G63" s="4"/>
      <c r="H63" s="2"/>
    </row>
    <row r="64" spans="1:8" x14ac:dyDescent="0.25">
      <c r="G64" s="4"/>
      <c r="H64" s="2"/>
    </row>
  </sheetData>
  <mergeCells count="6">
    <mergeCell ref="G34:G35"/>
    <mergeCell ref="A1:F1"/>
    <mergeCell ref="B59:E59"/>
    <mergeCell ref="D60:E60"/>
    <mergeCell ref="A2:F2"/>
    <mergeCell ref="A51:E51"/>
  </mergeCells>
  <pageMargins left="0.25" right="0.25" top="0.75" bottom="0.75" header="0.3" footer="0.3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6EB276FFA9544B062157CF5E27EB4" ma:contentTypeVersion="10" ma:contentTypeDescription="Create a new document." ma:contentTypeScope="" ma:versionID="24cca83a90a26dfec54b0024d68a1d5d">
  <xsd:schema xmlns:xsd="http://www.w3.org/2001/XMLSchema" xmlns:xs="http://www.w3.org/2001/XMLSchema" xmlns:p="http://schemas.microsoft.com/office/2006/metadata/properties" xmlns:ns2="18b54dc9-395d-44a8-a6e1-f500d27c8a6b" xmlns:ns3="a997fcdc-8756-446c-9beb-730b6e844683" targetNamespace="http://schemas.microsoft.com/office/2006/metadata/properties" ma:root="true" ma:fieldsID="025308baebb6b7a4a2cf65800361d057" ns2:_="" ns3:_="">
    <xsd:import namespace="18b54dc9-395d-44a8-a6e1-f500d27c8a6b"/>
    <xsd:import namespace="a997fcdc-8756-446c-9beb-730b6e844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54dc9-395d-44a8-a6e1-f500d27c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7fcdc-8756-446c-9beb-730b6e844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E9F07-BFF6-4883-B4FE-6B92A167281A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18b54dc9-395d-44a8-a6e1-f500d27c8a6b"/>
    <ds:schemaRef ds:uri="http://schemas.openxmlformats.org/package/2006/metadata/core-properties"/>
    <ds:schemaRef ds:uri="http://purl.org/dc/dcmitype/"/>
    <ds:schemaRef ds:uri="a997fcdc-8756-446c-9beb-730b6e84468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A4B9F3-FD3C-48EB-B710-E303540D7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b54dc9-395d-44a8-a6e1-f500d27c8a6b"/>
    <ds:schemaRef ds:uri="a997fcdc-8756-446c-9beb-730b6e844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B53F2F-DE28-4BED-A2C4-510098A5E0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Synthia Sosa</cp:lastModifiedBy>
  <cp:lastPrinted>2019-06-07T19:44:36Z</cp:lastPrinted>
  <dcterms:created xsi:type="dcterms:W3CDTF">2018-09-03T01:50:19Z</dcterms:created>
  <dcterms:modified xsi:type="dcterms:W3CDTF">2019-09-03T18:06:18Z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0x0101001CC6EB276FFA9544B062157CF5E27EB4</vt:lpwstr>
  </property>
  <property fmtid="{D5CDD505-2E9C-101B-9397-08002B2CF9AE}" pid="3" name="AuthorIds_UIVersion_1024">
    <vt:lpwstr>12</vt:lpwstr>
  </property>
  <property fmtid="{D5CDD505-2E9C-101B-9397-08002B2CF9AE}" pid="4" name="AuthorIds_UIVersion_1536">
    <vt:lpwstr>12</vt:lpwstr>
  </property>
</Properties>
</file>