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ko.selimovic\Desktop\UNDP\TENDERI\2019_Oktobar_Tender za izgradnju 6 kuca Bijeljina\"/>
    </mc:Choice>
  </mc:AlternateContent>
  <xr:revisionPtr revIDLastSave="0" documentId="13_ncr:1_{B2347CAC-2EBD-4455-A52C-D38350D5F739}" xr6:coauthVersionLast="44" xr6:coauthVersionMax="44" xr10:uidLastSave="{00000000-0000-0000-0000-000000000000}"/>
  <bookViews>
    <workbookView xWindow="4635" yWindow="975" windowWidth="22035" windowHeight="12915" activeTab="2" xr2:uid="{00000000-000D-0000-FFFF-FFFF00000000}"/>
  </bookViews>
  <sheets>
    <sheet name="TIP 1" sheetId="11" r:id="rId1"/>
    <sheet name="TIP 2" sheetId="12" r:id="rId2"/>
    <sheet name="TIP 3" sheetId="13" r:id="rId3"/>
    <sheet name="Rekapitulacija Bijeljina" sheetId="7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3" l="1"/>
  <c r="G15" i="13" s="1"/>
  <c r="G202" i="13" s="1"/>
  <c r="G18" i="13"/>
  <c r="G19" i="13"/>
  <c r="G20" i="13"/>
  <c r="G21" i="13"/>
  <c r="G22" i="13"/>
  <c r="G23" i="13"/>
  <c r="G27" i="13"/>
  <c r="G28" i="13"/>
  <c r="G29" i="13"/>
  <c r="G30" i="13"/>
  <c r="G31" i="13"/>
  <c r="G32" i="13"/>
  <c r="G33" i="13"/>
  <c r="G34" i="13"/>
  <c r="G35" i="13"/>
  <c r="G36" i="13"/>
  <c r="G37" i="13"/>
  <c r="G42" i="13"/>
  <c r="G44" i="13" s="1"/>
  <c r="G208" i="13" s="1"/>
  <c r="G43" i="13"/>
  <c r="G47" i="13"/>
  <c r="G48" i="13"/>
  <c r="G49" i="13"/>
  <c r="G50" i="13"/>
  <c r="G56" i="13" s="1"/>
  <c r="G210" i="13" s="1"/>
  <c r="G51" i="13"/>
  <c r="G52" i="13"/>
  <c r="G53" i="13"/>
  <c r="G54" i="13"/>
  <c r="G55" i="13"/>
  <c r="G59" i="13"/>
  <c r="G60" i="13"/>
  <c r="G61" i="13"/>
  <c r="G64" i="13" s="1"/>
  <c r="G212" i="13" s="1"/>
  <c r="G62" i="13"/>
  <c r="G63" i="13"/>
  <c r="G67" i="13"/>
  <c r="G68" i="13"/>
  <c r="G72" i="13"/>
  <c r="G73" i="13"/>
  <c r="G74" i="13"/>
  <c r="G75" i="13"/>
  <c r="G76" i="13" s="1"/>
  <c r="G216" i="13" s="1"/>
  <c r="G79" i="13"/>
  <c r="G80" i="13"/>
  <c r="G81" i="13"/>
  <c r="G82" i="13"/>
  <c r="G88" i="13" s="1"/>
  <c r="G218" i="13" s="1"/>
  <c r="G84" i="13"/>
  <c r="G85" i="13"/>
  <c r="G86" i="13"/>
  <c r="G87" i="13"/>
  <c r="G91" i="13"/>
  <c r="G93" i="13" s="1"/>
  <c r="G220" i="13" s="1"/>
  <c r="G92" i="13"/>
  <c r="G96" i="13"/>
  <c r="G97" i="13" s="1"/>
  <c r="G222" i="13" s="1"/>
  <c r="G100" i="13"/>
  <c r="G101" i="13"/>
  <c r="G102" i="13"/>
  <c r="G103" i="13"/>
  <c r="G104" i="13"/>
  <c r="G105" i="13"/>
  <c r="G109" i="13"/>
  <c r="G110" i="13"/>
  <c r="G111" i="13"/>
  <c r="G112" i="13"/>
  <c r="G113" i="13"/>
  <c r="G114" i="13"/>
  <c r="G115" i="13"/>
  <c r="G226" i="13" s="1"/>
  <c r="G118" i="13"/>
  <c r="G119" i="13"/>
  <c r="G120" i="13"/>
  <c r="G121" i="13"/>
  <c r="G124" i="13" s="1"/>
  <c r="G228" i="13" s="1"/>
  <c r="G122" i="13"/>
  <c r="G123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B202" i="13"/>
  <c r="B204" i="13"/>
  <c r="B206" i="13"/>
  <c r="B208" i="13"/>
  <c r="B210" i="13"/>
  <c r="B212" i="13"/>
  <c r="B214" i="13"/>
  <c r="B216" i="13"/>
  <c r="B218" i="13"/>
  <c r="B220" i="13"/>
  <c r="B222" i="13"/>
  <c r="B224" i="13"/>
  <c r="B226" i="13"/>
  <c r="B228" i="13"/>
  <c r="G200" i="13" l="1"/>
  <c r="G232" i="13" s="1"/>
  <c r="G153" i="13"/>
  <c r="G230" i="13" s="1"/>
  <c r="G106" i="13"/>
  <c r="G224" i="13" s="1"/>
  <c r="G69" i="13"/>
  <c r="G214" i="13" s="1"/>
  <c r="G38" i="13"/>
  <c r="G206" i="13" s="1"/>
  <c r="G24" i="13"/>
  <c r="G204" i="13" s="1"/>
  <c r="G235" i="13" l="1"/>
  <c r="G237" i="13" s="1"/>
  <c r="G239" i="13" s="1"/>
  <c r="D10" i="7" l="1"/>
  <c r="D11" i="7" s="1"/>
  <c r="E10" i="7" l="1"/>
  <c r="E11" i="7" s="1"/>
  <c r="B229" i="12"/>
  <c r="B227" i="12"/>
  <c r="B225" i="12"/>
  <c r="B223" i="12"/>
  <c r="B221" i="12"/>
  <c r="B219" i="12"/>
  <c r="B217" i="12"/>
  <c r="B215" i="12"/>
  <c r="B213" i="12"/>
  <c r="B211" i="12"/>
  <c r="B209" i="12"/>
  <c r="B207" i="12"/>
  <c r="B205" i="12"/>
  <c r="B203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4" i="12"/>
  <c r="G123" i="12"/>
  <c r="G122" i="12"/>
  <c r="G121" i="12"/>
  <c r="G120" i="12"/>
  <c r="G119" i="12"/>
  <c r="G115" i="12"/>
  <c r="G114" i="12"/>
  <c r="G113" i="12"/>
  <c r="G112" i="12"/>
  <c r="G111" i="12"/>
  <c r="G110" i="12"/>
  <c r="G116" i="12" s="1"/>
  <c r="G227" i="12" s="1"/>
  <c r="G106" i="12"/>
  <c r="G105" i="12"/>
  <c r="G104" i="12"/>
  <c r="G103" i="12"/>
  <c r="G107" i="12" s="1"/>
  <c r="G225" i="12" s="1"/>
  <c r="G102" i="12"/>
  <c r="G101" i="12"/>
  <c r="G97" i="12"/>
  <c r="G98" i="12" s="1"/>
  <c r="G223" i="12" s="1"/>
  <c r="G93" i="12"/>
  <c r="G92" i="12"/>
  <c r="G88" i="12"/>
  <c r="G87" i="12"/>
  <c r="G86" i="12"/>
  <c r="G85" i="12"/>
  <c r="G83" i="12"/>
  <c r="G82" i="12"/>
  <c r="G81" i="12"/>
  <c r="G80" i="12"/>
  <c r="G76" i="12"/>
  <c r="G75" i="12"/>
  <c r="G74" i="12"/>
  <c r="G73" i="12"/>
  <c r="G69" i="12"/>
  <c r="G68" i="12"/>
  <c r="G70" i="12" s="1"/>
  <c r="G215" i="12" s="1"/>
  <c r="G64" i="12"/>
  <c r="G63" i="12"/>
  <c r="G62" i="12"/>
  <c r="G61" i="12"/>
  <c r="G60" i="12"/>
  <c r="G65" i="12" s="1"/>
  <c r="G213" i="12" s="1"/>
  <c r="G56" i="12"/>
  <c r="G55" i="12"/>
  <c r="G54" i="12"/>
  <c r="G53" i="12"/>
  <c r="G52" i="12"/>
  <c r="G51" i="12"/>
  <c r="G50" i="12"/>
  <c r="G49" i="12"/>
  <c r="G48" i="12"/>
  <c r="G44" i="12"/>
  <c r="G43" i="12"/>
  <c r="G45" i="12" s="1"/>
  <c r="G209" i="12" s="1"/>
  <c r="G38" i="12"/>
  <c r="G37" i="12"/>
  <c r="G36" i="12"/>
  <c r="G35" i="12"/>
  <c r="G34" i="12"/>
  <c r="G33" i="12"/>
  <c r="G32" i="12"/>
  <c r="G31" i="12"/>
  <c r="G30" i="12"/>
  <c r="G29" i="12"/>
  <c r="G28" i="12"/>
  <c r="G27" i="12"/>
  <c r="G23" i="12"/>
  <c r="G22" i="12"/>
  <c r="G21" i="12"/>
  <c r="G20" i="12"/>
  <c r="G19" i="12"/>
  <c r="G18" i="12"/>
  <c r="G14" i="12"/>
  <c r="G15" i="12" s="1"/>
  <c r="G203" i="12" s="1"/>
  <c r="B228" i="11"/>
  <c r="B226" i="11"/>
  <c r="B224" i="11"/>
  <c r="B222" i="11"/>
  <c r="B220" i="11"/>
  <c r="B218" i="11"/>
  <c r="B216" i="11"/>
  <c r="B214" i="11"/>
  <c r="B212" i="11"/>
  <c r="B210" i="11"/>
  <c r="B208" i="11"/>
  <c r="B206" i="11"/>
  <c r="B204" i="11"/>
  <c r="B202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3" i="11"/>
  <c r="G122" i="11"/>
  <c r="G121" i="11"/>
  <c r="G120" i="11"/>
  <c r="G119" i="11"/>
  <c r="G118" i="11"/>
  <c r="G114" i="11"/>
  <c r="G113" i="11"/>
  <c r="G112" i="11"/>
  <c r="G111" i="11"/>
  <c r="G110" i="11"/>
  <c r="G109" i="11"/>
  <c r="G105" i="11"/>
  <c r="G104" i="11"/>
  <c r="G103" i="11"/>
  <c r="G102" i="11"/>
  <c r="G106" i="11" s="1"/>
  <c r="G224" i="11" s="1"/>
  <c r="G101" i="11"/>
  <c r="G100" i="11"/>
  <c r="G96" i="11"/>
  <c r="G97" i="11" s="1"/>
  <c r="G222" i="11" s="1"/>
  <c r="G92" i="11"/>
  <c r="G91" i="11"/>
  <c r="G87" i="11"/>
  <c r="G86" i="11"/>
  <c r="G85" i="11"/>
  <c r="G83" i="11"/>
  <c r="G82" i="11"/>
  <c r="G81" i="11"/>
  <c r="G80" i="11"/>
  <c r="G76" i="11"/>
  <c r="G75" i="11"/>
  <c r="G74" i="11"/>
  <c r="G73" i="11"/>
  <c r="G77" i="11" s="1"/>
  <c r="G216" i="11" s="1"/>
  <c r="G69" i="11"/>
  <c r="G68" i="11"/>
  <c r="G64" i="11"/>
  <c r="G63" i="11"/>
  <c r="G62" i="11"/>
  <c r="G61" i="11"/>
  <c r="G60" i="11"/>
  <c r="G56" i="11"/>
  <c r="G55" i="11"/>
  <c r="G54" i="11"/>
  <c r="G53" i="11"/>
  <c r="G52" i="11"/>
  <c r="G51" i="11"/>
  <c r="G50" i="11"/>
  <c r="G49" i="11"/>
  <c r="G48" i="11"/>
  <c r="G57" i="11" s="1"/>
  <c r="G210" i="11" s="1"/>
  <c r="G44" i="11"/>
  <c r="G43" i="11"/>
  <c r="G45" i="11" s="1"/>
  <c r="G208" i="11" s="1"/>
  <c r="G38" i="11"/>
  <c r="G37" i="11"/>
  <c r="G36" i="11"/>
  <c r="G35" i="11"/>
  <c r="G34" i="11"/>
  <c r="G33" i="11"/>
  <c r="G32" i="11"/>
  <c r="G31" i="11"/>
  <c r="G30" i="11"/>
  <c r="G29" i="11"/>
  <c r="G28" i="11"/>
  <c r="G27" i="11"/>
  <c r="G23" i="11"/>
  <c r="G22" i="11"/>
  <c r="G21" i="11"/>
  <c r="G20" i="11"/>
  <c r="G19" i="11"/>
  <c r="G18" i="11"/>
  <c r="G14" i="11"/>
  <c r="G15" i="11" s="1"/>
  <c r="G202" i="11" s="1"/>
  <c r="F10" i="7" l="1"/>
  <c r="F11" i="7" s="1"/>
  <c r="G24" i="11"/>
  <c r="G204" i="11" s="1"/>
  <c r="G115" i="11"/>
  <c r="G226" i="11" s="1"/>
  <c r="G39" i="12"/>
  <c r="G207" i="12" s="1"/>
  <c r="G154" i="12"/>
  <c r="G231" i="12" s="1"/>
  <c r="G201" i="12"/>
  <c r="G233" i="12" s="1"/>
  <c r="G65" i="11"/>
  <c r="G212" i="11" s="1"/>
  <c r="G70" i="11"/>
  <c r="G214" i="11" s="1"/>
  <c r="G153" i="11"/>
  <c r="G230" i="11" s="1"/>
  <c r="G200" i="11"/>
  <c r="G232" i="11" s="1"/>
  <c r="G125" i="12"/>
  <c r="G229" i="12" s="1"/>
  <c r="G39" i="11"/>
  <c r="G206" i="11" s="1"/>
  <c r="G88" i="11"/>
  <c r="G218" i="11" s="1"/>
  <c r="G235" i="11" s="1"/>
  <c r="G93" i="11"/>
  <c r="G220" i="11" s="1"/>
  <c r="G124" i="11"/>
  <c r="G228" i="11" s="1"/>
  <c r="G24" i="12"/>
  <c r="G205" i="12" s="1"/>
  <c r="G57" i="12"/>
  <c r="G211" i="12" s="1"/>
  <c r="G77" i="12"/>
  <c r="G217" i="12" s="1"/>
  <c r="G89" i="12"/>
  <c r="G219" i="12" s="1"/>
  <c r="G94" i="12"/>
  <c r="G221" i="12" s="1"/>
  <c r="G236" i="12"/>
  <c r="G238" i="12" l="1"/>
  <c r="G240" i="12" s="1"/>
  <c r="G237" i="11"/>
  <c r="G239" i="11" s="1"/>
  <c r="D9" i="7" l="1"/>
  <c r="D8" i="7"/>
  <c r="E9" i="7" l="1"/>
  <c r="F9" i="7" s="1"/>
  <c r="E8" i="7"/>
  <c r="F8" i="7" l="1"/>
</calcChain>
</file>

<file path=xl/sharedStrings.xml><?xml version="1.0" encoding="utf-8"?>
<sst xmlns="http://schemas.openxmlformats.org/spreadsheetml/2006/main" count="1008" uniqueCount="229">
  <si>
    <t>United Nations Development Programme</t>
  </si>
  <si>
    <t>Unit Type</t>
  </si>
  <si>
    <t xml:space="preserve">Number of units to be build </t>
  </si>
  <si>
    <r>
      <t xml:space="preserve">UNIT PRICE without VAT </t>
    </r>
    <r>
      <rPr>
        <sz val="11"/>
        <color indexed="10"/>
        <rFont val="Calibri"/>
        <family val="2"/>
      </rPr>
      <t>(ENTER UNIT PRICE)</t>
    </r>
  </si>
  <si>
    <t>TOTAL without VAT</t>
  </si>
  <si>
    <t>VAT Amount  (17 % )</t>
  </si>
  <si>
    <t>TOTAL with VAT</t>
  </si>
  <si>
    <t>TOTAL</t>
  </si>
  <si>
    <t xml:space="preserve"> RECAPITULATION</t>
  </si>
  <si>
    <t xml:space="preserve">R.Br. </t>
  </si>
  <si>
    <t>Opis Radova</t>
  </si>
  <si>
    <r>
      <t xml:space="preserve"> </t>
    </r>
    <r>
      <rPr>
        <sz val="11"/>
        <color theme="1"/>
        <rFont val="Calibri"/>
        <family val="2"/>
        <scheme val="minor"/>
      </rPr>
      <t>Jed. mj.</t>
    </r>
  </si>
  <si>
    <r>
      <t xml:space="preserve"> </t>
    </r>
    <r>
      <rPr>
        <sz val="11"/>
        <rFont val="Calibri"/>
        <family val="2"/>
        <scheme val="minor"/>
      </rPr>
      <t>Količina</t>
    </r>
  </si>
  <si>
    <t>Jed cijena
bez PDV-a</t>
  </si>
  <si>
    <t>UKUPNO
bez PDV-a</t>
  </si>
  <si>
    <t>NAPOMENE</t>
  </si>
  <si>
    <t>PRIPREMNI  RADOVI</t>
  </si>
  <si>
    <t>Raščišćavanje terena prije početka gradnje sa skidanjem šiblja i korova, raščišćavanje terena od postojećih  ostataka ruševine, temelja  , sa razmjeravanjem i obeležavanjem objekta. 
Obračun paušalno  sa odvozom otpadnog materijala van gradilišta na  deponiju koju odredi investitor u dogovoru sa nadzorom.</t>
  </si>
  <si>
    <t>Paus.</t>
  </si>
  <si>
    <t>UKUPNO 1 :</t>
  </si>
  <si>
    <t>ZEMLJANI RADOVI</t>
  </si>
  <si>
    <t>Mašinsko skidanje površinskog sloja zemlje (humusa) na cijeloj površini objekta. Otkop prosječno 30 cm debljine sa utovarom u kamion i odvozom na deponiju koju odredi investitor i nadzor.
Obračun po m2 skinutog humusa u samoniklom stanju.</t>
  </si>
  <si>
    <t>m2</t>
  </si>
  <si>
    <t>Mašinski i ručni iskop zemlje  za  temeljne trake. Iskop vršiti 70% strojno i 30% ručno.  Rad obuhvaća iskope predviđene projektom ili zahtjevom nadzornog inženjera   s odlaganjem  iskopanog materijala  na privremenu gradilišnu deponiju  radi ponovnog nasipanja između temeljnih traka.  Dubina iskopa do projektovane kote max. 1.30m. 
* Projektnom dokumentacijom predviđena je gradnja na ravnom terenu.
Obračun se vrši u m3 iskopanog materijala u samoniklom stanju.</t>
  </si>
  <si>
    <t>m3</t>
  </si>
  <si>
    <t>Nabavka, transport, razastiranje i mašinsko nabijanje tamponskog sloja od kamenog materijala(mješavine frakcije od 0-63mm) u projektovanoj debljini ispod  ab temeljnih traka i greda  objekta . Materijal mora da bude potpuno čist,bez organskih primjesa.Tampon nabijati vibracijskim sredstvima do potrebnog modula stišljivosti  predviđenog statičkim proračunom . Debljina tampona d=10cm.Obračun po m3 u zbijenom stanju.</t>
  </si>
  <si>
    <t>Nasipanje zdravog materijala, dijelom  iz  iskopa i dijelom iz pozajmišta, između nadtemeljnih zidova   u slojevima 10-20cm uz intenzivno zbijanje vibracijskim sredstvima do potrebne zbijenosti  i eventulanim kvašenjem ako to zahtjeva nadzorni organ.  (modul stišljivosti prema statičkom proračunu). Završni sloj izvesti sa poravnavanjem +/- 3 cm gornje površine kao priprema za ugradnju tamponskog sloja od kamenog materijala.
Obračun po m3 izvedenog nasipa u zbijenom stanju.
iz iskopa ------------------6.00 m3
sa pozajmišta ---------- 7.76 m3</t>
  </si>
  <si>
    <t>Nabavka, transport, razastiranje i mašinsko nabijanje tamponskog sloja od kamenog materijala(mješavine frakcije od 0-63mm) u projektovanoj debljini ispod  betonskog trotoara objekta sa četiri strane , širine 80cm . Materijal mora da bude potpuno čist,bez organskih primjesa.Tampon nabijati vibracijskim sredstvima do potrebnog modula stišljivosti  predviđenog statičkim proračunom . Debljina tampona ispod  trotoara 20cm.Obračun po m3 u zbijenom stanju.</t>
  </si>
  <si>
    <t>UKUPNO 2 :</t>
  </si>
  <si>
    <t>BETONSKI  I AB RADOVI</t>
  </si>
  <si>
    <t>Nabava i ugradnja strojnog betona MB-25 s horizontalnim transportom, u temeljne trake i stope  s potrebnim vibriranjem. Armatura i armiranje posebno se obračunavaju u armiračkim radovima. Širina trake 40cm i 20cm, visina 50 cm. Temeljna stopa dimnjaka 40x40cm.
Obračun po m3.</t>
  </si>
  <si>
    <t>Izrada betonske ploče od armiranog betona (MB 25) d=12 cm u prizemlju. Obračun po m2.</t>
  </si>
  <si>
    <t>Nabavka materijala i betoniranje AB temeljnog zida dim 20x70cm u dvostranoj oplati, betonom MB 25. Pozicija obuhvata izradu oplate (10 m2/m3 bet.). Obračun po m3.</t>
  </si>
  <si>
    <t>Izrada betonskih temeljnih horizontalnih greda od armiranog betona (MB 25) 20x30 cm. U cijenu uračunata montaža i demontaza oplate.Obračun po m3.</t>
  </si>
  <si>
    <t>Nabavka materijala i betoniranje spoljašnjeg stepeništa, betonom marke MB 25.  Debljina kose ploče je d=12cm. Obračun po m3 sa uračunatim gazištima. U cijenu uračunata montaza i demontaza oplate.</t>
  </si>
  <si>
    <t>Izrada betonskih vertikalnih serklaža od armiranog betona (MB 25) . U cijenu uračunata montaža i demontaza oplate i premaz h.i. žbuke ispod serklaža. Obračun po m3.</t>
  </si>
  <si>
    <t>Izrada betonskih horizontalnih serklaža i greda iznad prizemlja od armiranog betona (MB 25) 20x35 cm i 20x25cm. U cijenu uracunata montaža i demontaža oplate.Obračun po m3.</t>
  </si>
  <si>
    <t>Izrada betonskih horizontalnih serklaža iznad nadzide od armiranog betona (MB 25) 20x20 cm. U cijenu uračunata montaža i demontaža oplate. Obračun po m3.</t>
  </si>
  <si>
    <t>Izrada betonskih kosih serklaža od armiranog betona (MB 25) 20x20 cm. U cijenu uračunata montaža i demontaža oplate. Obračun po m3.</t>
  </si>
  <si>
    <t>Izrada betonskih nadvratnika od armiranog betona (MB 25) 20x20cm i 12x20cm. U cijenu uračunata montaža i demontaža oplate.Obračun po m3.</t>
  </si>
  <si>
    <t>Izrada betonske ploče od armiranog betona (MB 25) d=12 cm iznad prizemlja. ( u ploči ostaviti otvor dim 80x80cm). U cijenu uračunata montaža i demontaža oplate i podupirača.Obračun po m2.</t>
  </si>
  <si>
    <t>UKUPNO 3 :</t>
  </si>
  <si>
    <t>ARMIRAČKI    RADOVI</t>
  </si>
  <si>
    <t>Nabavka, sječenje, savijanje i ugradnja armature JUS.C.O.B32 020 sa čišćenjem armature od korozije.</t>
  </si>
  <si>
    <t>RA 400/500 od 8 - 12mm</t>
  </si>
  <si>
    <t>kg</t>
  </si>
  <si>
    <t>MA 500/560  Q 188</t>
  </si>
  <si>
    <t>UKUPNO 4 :</t>
  </si>
  <si>
    <t>ZIDARSKI RADOVI</t>
  </si>
  <si>
    <t>Zidanje vanjskih i unutarnjih zidova giter blok-opekom d=20 cm s horizontalnim i vertikalnim transportom. Zidati s produžno cementnim malterom 1:2:6.Povezivanje nosivog zida i vertikalnih serklaža,  potrebno je izvesti mehaničkim spojnim sredstvima - ankerima.  U cijeni je uključena i potrebna pokretna radna skela visine i čišćenje radnog mjesta nakon završetka radova. Obračun po m3.</t>
  </si>
  <si>
    <t>Zidanje  unutarnjih zidova blok-opekom d=12 cm s horizontalnim i vertikalnim transportom. Zidati s produžno cementnim malterom 1:2:6.Povezivanje nosivog zida i vertikalnih serklaža,  potrebno je izvesti mehaničkim spojnim sredstvima - ankerima.  U cijeni je uključena i potrebna pokretna radna skela visine i čišćenje radnog mjesta nakon završetka radova. Obračun po m2.</t>
  </si>
  <si>
    <t>Nabavka materijala i izrada troslojnog dimnjaka (tvornički proizvod) fi 16 dim 34x34cm, sve komplet sa priključnim komadom, dijelom za čišćenje, kapom i ostalim pripadajućim materijalom i fazonskim elementima. Ugradnja prema upustvu za montažne radove i detalju proizvođača. Obračun po m1.</t>
  </si>
  <si>
    <t>m1</t>
  </si>
  <si>
    <t>Obziđivanje  dimnjačkih kanala siporeks blokovima d=10cm u građevinskom ljepilu, u tavanu.  Prije zidanja obzide na dimnjački kanal postaviti termoizolaciju od kamene vune d=5cm što ulazi u cijenu . U cijeni je uključena i potrebna pokretna radna skela visine i čišćenje radnog mjesta nakon završetka radova. Obračun po m2.</t>
  </si>
  <si>
    <t xml:space="preserve">Malterisanje unutrašnjih  zidova od  opeke i betona   produžnim malterom, koristeći tradicionalno spravljen malter, ili mašinski, malter za unutrašnje malterisanje   ukupne debljine d=2,0 cm. Malterisanje izvesti u dva sloja sa predhodnim špricanjem površina rijetkim cementnim malterom razmjere 1:1. Preko ovog nanijeti produžni malter razmjere 1:3:9 u sloju d=1,5 cm,(I sloj) i krečni malter razmjere 1:3 debljine d=0,5 cm (II sloj). Omalterisane površine moraju biti ravne i glatke bez talasa i udubljenja.U cijenu ulazi i aluminijumski ugaoni profili   sa fiksiranjem na sve ivice prije grubog malterisanja. Površine do 3 m2 se ne  odbijaju,  a preko 3 m2 odbija se razlika prema GN. Na spoju dva materijala (beton-opeka; opeka -gipskartonski zid)obavezno postaviti ALKALNO – POSTOJANU STAKLENU MREŽICU širine 30cm  sa preklopima &gt; 10 cm, okna 10 mm x 10 mm . Obračun po m2 omalterisanih ploha sa potrebnom zidarskom skelom. 
</t>
  </si>
  <si>
    <t xml:space="preserve">Malterisanje betonskih plafona ( ploča iznad prizemlja)  i grede produžnim malterom, koristeći tradicionalno spravljen malter, ili mašinski, malter za unutrašnje malterisanje   ukupne debljine d=2,0 cm. Malterisanje izvesti u dva sloja sa predhodnim špricanjem površina rijetkim cementnim malterom razmjere 1:1. Preko ovog nanijeti produžni malter razmjere 1:3:9 u sloju d=1,5 cm,(I sloj) i krečni malter razmjere 1:3 debljine d=0,5 cm (II sloj). Malterisane površine moraju biti ravne i glatke bez talasa i udubljenja. U cijenu ulazi i aluminijumski ugaoni profili   sa fiksiranjem na sve ivice prije grubog malterisanja.
Obračun po m2 sa potrebnom zidarskom skelom sve po opisu.
</t>
  </si>
  <si>
    <t>Izrada  cementne košuljice (estriha) u debljini  5 cm armiranog rabic pletivom ili armiranim vlaknima.  Završnu površinu fino zagladiti.  Obračun po m2.</t>
  </si>
  <si>
    <t>Izrada  cementne košuljice (estriha) u padu prema slivniku  debljine 4-6 cm armiranog rabic pletivom ili armiranim vlaknima (kupaona).  Završnu površinu fino zagladiti.  Obračun po m2.</t>
  </si>
  <si>
    <t>Izrada  cementne košuljice (estriha) u padu od objekta  debljine 6-9 cm armiranog rabic pletivom ili armiranim vlaknima (natkriveni trijem).  Završnu površinu fino zagladiti. Obračun po m2.</t>
  </si>
  <si>
    <t>UKUPNO 5 :</t>
  </si>
  <si>
    <t>TESARSKI  RADOVI</t>
  </si>
  <si>
    <t xml:space="preserve">Nabavka, doprema, izrada krovne konstrukcije za dvovodni krov od jelove građe druge klase koja se sastoji od rogova, nazidnica, stubova, klješta i vjenčanica, dimenzija prema statičkom proračunu. Nazidnice se pričvršćuju  na AB konstrukciju. Cijenom obuhvaćena nabava, doprema, te ugradnja potebnih ankera sa podlošcima te navojima koji se ugrađuju paralelno sa betoniranjem  serklaža . Zaštititi sve željezne dijelove protiv korozije i obojiti bojom za metal. Građu zaštititi insekticid sredstvom protiv  truljenja, a vidljive dijelove rogova ishoblovati i  obojiti  lazurnom bojom za drvo. Krovnu konstrukciju izvesti u svemu prema projektu sa svim potrebnim okovom za učvršćivanje konstrukcije.
Obračun po m2 horizontalne projekcije. </t>
  </si>
  <si>
    <t xml:space="preserve">Opšivanje krova sa čamovom daskom (II klasa) d= 24 mm, na dodir. Daska je širine 9 do 12cm i mora biti propisane vlažnosti,  kuje se direktno na rogove. Jediničnom cijenom obuhvatiti zaštitu svih drvenih dijelova odgovarajućim zaštitnim sredstvom za drvo u skladu sa uputstvom proizvođača.  
Obračun po m2 kose projekcije. </t>
  </si>
  <si>
    <t xml:space="preserve">Nabava i postavljanje kontra letve  (j/s II klase) preko daščanog opšava, štafla 45/45 mm  (kosa  projekcija) sa nanošenjem zaštitnog premaza (impregniranje sredstvom za zaštitu protiv truljenja i insekata).
Obračun po m2 kose projekcije. </t>
  </si>
  <si>
    <t xml:space="preserve">Nabava i postavljanje  krovne  letve  (j/s II klase) po krovnoj konstrukciji za pokrivanje limom, štafla 3/5 mm  (kosa  projekcija) sa nanošenjem zaštitnog premaza (impregniranje sredstvom za zaštitu protiv truljenja i insekata).
Obračun po m2 kose projekcije. </t>
  </si>
  <si>
    <t xml:space="preserve">Nabavka materijala i pokivanje strehe lamperijom d=13mm preko letve30/50mm s impregniranjem. Lamperija se premazuje sadolinom 2x. Obračun po m2 kose projekcije. </t>
  </si>
  <si>
    <t>UKUPNO 6 :</t>
  </si>
  <si>
    <t>MOLERSKO- FARBARSKI RADOVI</t>
  </si>
  <si>
    <t>Nabavka materijala, gletovanje i bojenje zidova poludisperzivnom bojom 2x, u tonu po izboru investitora, sa potrebnim predradnjama. Obračun po m2.</t>
  </si>
  <si>
    <t>Nabavka materijala, gletovanje i bojenje stropova poludisperzivnom bojom 2x, u tonu po izboru investitora, sa potrebnim predradnjama. Obračun po m2.</t>
  </si>
  <si>
    <t>UKUPNO 7 :</t>
  </si>
  <si>
    <t>KERAMIČARSKI I PODOPOLAGAČKI RADOVI</t>
  </si>
  <si>
    <t>Nabavka i ugradnja podnih protivkliznih keramičkih pločica I klase, u građevinskom građevinskom fleksibilnom  ljepku (u  kuhinji, hodniku i mokrom čvorovu). U cijenu uračunati fugovanje, prelazne lajsne i čisćenje nakon ugradnje. Obračun po m2.</t>
  </si>
  <si>
    <t>Nabavka i ugradnja sokl holkera od keramičkih podnih pločica I klase na lijepak, visine 10 cm. U cijenu uračunati fugovanje i čišćenje nakon ugradnje. Obračun po m1.</t>
  </si>
  <si>
    <t>Nabavka i ugradnja zidnih keramičkih pločica I klase na lijepak, u kuhinji i mokrom čvoru. Pločice se postavljaju do visine od 160 cm u kuhinji na zidu gdje je planirana pec, gdje su kuhinjski elementi visine 60 cm, a do stropne visine u kupaoni. U cijenu uračunati fugovanje, ugaone lajsne i čišćenje nakon ugradnje. Obračun po m2.</t>
  </si>
  <si>
    <t xml:space="preserve">Nabavka i postavljanje podne obloge laminat, klik, debljine 8 mm, za srednja opterećenja (klasa 31). Laminatna podna obloga postavlja se na prethodno pripremljenu podlogu. Laminat mora da bude jak, trajan i visokopresovan, a nosač ploča sa nutom i federom. Podnu oblogu unijeti, raspakovati i ostaviti 24 h da se aklimatizuje u atmosferi prostorije. Preko pripremljene  podloge postaviti filc ispod podloge. Pored zidova ostaviti dilatacione spojnice širine 10 mm. Sistem zatvaranja je na suho. Podnu oblogu pažljivo postaviti i sastaviti na "klik". Pored zidova postaviti ugaone lajsne i na svakih 80 cm lajsne pričvrstiti za zid. Obračun po m2. </t>
  </si>
  <si>
    <t>UKUPNO 8 :</t>
  </si>
  <si>
    <t>STOLARSKI RADOVI I FASADNA STOLARIJA</t>
  </si>
  <si>
    <t>Nabavka i ugradnja unutrašnjih poluostakljenih  vrata poz 1 (90 x 210) sa štokom od punog drveta J/S I klasa. Krilo vrata HDF duplošperovano, furnirano hrastovim furnirom HDF. Okov standardan, sa običnom bravom i dihtungom. Štok se boji lazurnim premazom s predhodnim impregniranjem. Obračun po komadu. Ostakljenje staklom d=6mm pjeskareno djelomično.
Poz. 3</t>
  </si>
  <si>
    <t>Kom.</t>
  </si>
  <si>
    <t>Nabavka i ugradnja unutrašnjih punih  vrata poz 2 (80 x 210) sa štokom od punog drveta J/S I klasa. Krilo vrata HDF duplošperovano, furnirano hrastovim furnirom HDF. Okov standardan, sa običnom bravom i dihtungom. Štok se boji lazurnim premazom s predhodnim impregniranjem. Obračun po komadu.
Poz 2</t>
  </si>
  <si>
    <t>Nabavka i ugradnja unutrašnjih punih  vrata poz 3 (70 x 210) sa štokom od punog drveta J/S I klasa. Krilo vrata HDF duplošperovano, furnirano hrastovim furnirom HDF. Okov standardan, sa običnom bravom i dihtungom. Štok se boji lazurnim premazom s predhodnim impregniranjem. Obračun po komadu.
Poz 1</t>
  </si>
  <si>
    <t xml:space="preserve"> Nabavka i ugradnja PVC petokomornih ulaznih vrata dim.100/205 cm. Vrata su jednokrilna, poluostakljena. Okvir: 3372.07 L OK 79 KB. Prag ulaznih vrata: 7789  Al.prag za 70mm. Krilo: 37367 KR 106 mm KB, Šteka: bijela stublina, Cilindar 45/50. Koeficijent prolaza toplote U (W/m² K) ≤ 1.2. Boja bijela. Obračun po komadu. 
Poz. 6</t>
  </si>
  <si>
    <t>Nabavka i ugradnja PVC prozora, u bijeloj boji (petokomorni profil, širina profila u štoku min 7 cm, sa dvostrukim brtvama). Pozicija ostakljena staklom (4+16+4)+Low e ispuna argonom. Koeficijent prolaza toplote Ug≤ 1.1 (W/m² K).  Ukupni koeficijent prolaza toplote Uw≤ 1.4 (W/m² K). Stolarija opremljena svim potrebnim priborom i okovom (UK ili sličan), za otvaranje oko horizontalne i vertikalne ose.  Obavezno postavljanje odgovarajuće podlajsne ispod prozorskih ramova. Pozicija podrazumijeva i postavljanje unutrašnje PVC klupice. Obračun po komadu.</t>
  </si>
  <si>
    <t>Poz. 3 dim.100x140</t>
  </si>
  <si>
    <t>Poz. 2 dim.80x120</t>
  </si>
  <si>
    <t>Poz. 1 dim.60x80</t>
  </si>
  <si>
    <t>UKUPNO 9 :</t>
  </si>
  <si>
    <t>FASADERSKI RADOVI</t>
  </si>
  <si>
    <t>Nabava i ugradnja  stiropor ploča  EPS-F po vanjskim zidovima  d=10,0cm. Stiropor ploče postaviti prema uputi proizvođača. Gletovanje i armiranje fasadnog stiropora s predhodnim brušenjem i izravnavanjem. Gletovanje izvesti  ljepilom koje se nanosi metalnom gladilicom u sloju d=2-3mm. U svježi sloj se utiskuje staklena mrežica s preklopima min.10cm. Na svim otvorima postaviti dodatne trake staklene arm.mrežice dim.30x50cm, dijagonalno na kutovima.Drugi sloj  ljepila se nanosi jedan dan nakon prvog sloja u deb. 2-3mm. U cijenu uvršteni kutni i sokl profil. 
Obračun po m2 gotove fasade skupa sa skelom.</t>
  </si>
  <si>
    <t>Nabava i izrada  plemenitog fasadnog maltera granulacije 2mm, flexibilna, vodoodbojna i paropropusna fasada, na objektu u  boji (boja po odabiru investitora) sa predhodnim nanošenjem grunda u  boji. Prilikom izrade fasade slijediti upute proizvođača. Za izrade fasade koristiti skelu. U količinu uključena površina fasadnog stiropora i malterisani dijelovi.</t>
  </si>
  <si>
    <t>UKUPNO 10 :</t>
  </si>
  <si>
    <t>KROVOPOKRIVAČKI RADOVI</t>
  </si>
  <si>
    <t>Nabavka i ugradnja krovnog pokrivača od pocinčanog, bojenog plastificiranog lima u obliku crijepa d=0.6 mm sa vodosigurnosnim utorom-žlijebom i svim potrebnim spojnim materijalom. U cijenu uračunati opšave, sljemenjake, vezni materijal i sve potrebne radnje. Spojevi sa samobusecím vijcima za lim (bojenim) od istog proizvodaca. Obračun po m2 gotovog krovnog pokrivača.</t>
  </si>
  <si>
    <t>UKUPNO 11:</t>
  </si>
  <si>
    <t>LIMARSKI RADOVI</t>
  </si>
  <si>
    <t>Nabavka materijala i izrada horizontalnih oluka od čeličnog plastificiranog pocinčanog lima d=0.6 mm fi 12 sa kukama i spojnim materijalom. U cijenu uračunati sav potreban materijal.</t>
  </si>
  <si>
    <t>Nabavka materijala i izrada vertikalnih oluka od čeličnog plastificiranog pocinčanog lima d=0.6 mm fi 10. U cijenu uračunati i metalne plastificirane obujmice sa držačima postavljene na razmaku od 200 cm i sav potreban materijal.</t>
  </si>
  <si>
    <t>Nabavka i ugradnja vjetar lajsne od plastificiranog bojenog lima do RŠ 45 cm sa svim spojnim elementima.</t>
  </si>
  <si>
    <t xml:space="preserve">Nabavka i  opšivanje  dimnjačkog kanala iznad krovne ravni i prodora kroz krov,  komplet sa termoizolacijom od kamene vune d=5cm. Dimnjački kanal   dimenzija 36/36cm visine za opšivanje  do 120cm.  Opšav je  od pocinčanog, farbanog, plastificiranog lima d=0,6 mm sa svim potrebnim materijalom i predradnjama. Opšav pravilno postaviti i spojeve popuniti adekvatnim punilom (živa guma i sl.). Obračun po komadu  gotovog dimnjačkog kanala u svemu prema opisu.
</t>
  </si>
  <si>
    <t>Kom</t>
  </si>
  <si>
    <t>Nabavka materijala izrada i ugradnja linijskih snjegobrana od pocinčanog, bojenog plastificiranog lima d=0,6 mm, RŠ 25 cm, sa svim potrebnim materijalom i predradnjama. Snjegobrane postaviti u dva reda, naizmjenično. Obračun po m1.</t>
  </si>
  <si>
    <t>Nabavka materijala izrada i ugradnja vanjskih prozorskih klupica od pocinčanog, bojenog plastificiranog lima d=0,6 mm, RŠ 20 cm, sa svim potrebnim materijalom i predradnjama. Obračun po m1.</t>
  </si>
  <si>
    <t>UKUPNO 12:</t>
  </si>
  <si>
    <t>IZOLATERSKI RADOVI</t>
  </si>
  <si>
    <t>Nabavka i ugradnja podne termoizolacije od  EPS-100 d=5 cm sa zaštitnom polietilenskom folijom debljine 0,02 cm.
U cijenu  uključen kompletan rad i materijal. 
Obračun po m2 izvedene izolacije i PE folije. Prostori (kupaona).</t>
  </si>
  <si>
    <t>Nabavka i ugradnja podne termoizolacije od   EPS-100 d=7 cm sa zaštitnom polietilenskom folijom debljine 0,02 cm.
U cijenu  uključen kompletan rad i materijal. 
Obračun po m2 izvedene izolacije i PE folije.</t>
  </si>
  <si>
    <t>Nabavka i ugradnja termoizolacije od  mineralne vune d=20 cm iznad stropne konstrukcije s PVC folijom ispod izolacije.
U cijenu  uključen kompletan rad i materijal. 
Obračun po m2 izvedene izolacije.</t>
  </si>
  <si>
    <t>Nabavka i ugradnja armirane paropropusne i vodonepropusne hidroizolacijske krovne folije od polietilenskog pletiva preko dascanog pokova (ranije obracunat).
Obračun po m2 izvedene izolacije (kosa projekcija).</t>
  </si>
  <si>
    <t>Nabava i ugradnja PVC folije preko stiropora, prije ugradnje cementnog estriha.</t>
  </si>
  <si>
    <t>Izrada horizontalne hidroizolacije preko podne ploče u objektu,  koja se sastoji od sljedećih  slojeva:
- hladni premaz bitumenskom emulzijom (bitulit),  
- dvostruka hidroizolaciona elastomerna traka sa  uloškom staklene trake ( 200 gr.⁄ m2 ) sa oznakom T-4 i P-4. Sve spojeve pravilno variti. U jediničnu cijenu uračunati preklope od min. 10 cm i potrebnu vertikalnu izolaciju uz zidove do visine cca 30 cm.</t>
  </si>
  <si>
    <t>UKUPNO 13 :</t>
  </si>
  <si>
    <t>OSTALI RADOVI</t>
  </si>
  <si>
    <t>Nabavka i ugradnja gumenih odbojnika za krila vrata na podu ili zidu.</t>
  </si>
  <si>
    <t>kom</t>
  </si>
  <si>
    <t>Nabavka i ugradnja ogradice na vanjskom stubištu i podestu, jednostavna ispuna. Ogradica je drvena (hrastovina) d=2,0cm i širine 15,0cm (postavljena horizontalno 3x) impregnirana i završno obojena lakom za drvo 2x, čelični nosivi stubovi dim.40x40mm visine 1,05m zaštićeni antikorozivno i završno bojeni bojom za metal (boja po izboru investitora). U cijenu uračunati ankere za beton i sve spojne elemente (vijci, vijke s ukrasnim glavama i dr.) Tačnu količinu izračunati na terenu (objekti su rađeni kao tipski  na ravnom terenu).</t>
  </si>
  <si>
    <t>m'</t>
  </si>
  <si>
    <t xml:space="preserve">Čišćenje unutarnjeg prostora, te čišćenje prostora oko objekta po završetku svih radova - prije tehničkog prijema objekta. Odvoz šuta na gradsku deponiju (do 5 km). Pranje svih unutarnjih površina (prozori, vrata, podne površine, zidna keramika i sl.) 
</t>
  </si>
  <si>
    <t>pauš</t>
  </si>
  <si>
    <t>Tavanski poklopac poz 5 dim. 80x80 cm (ugradnja u hodniku na licu mjesta) s dihtungom između poklopca i okvira. Poklopac HDF duplošperovan, furniran hrastovim furnirom, obložen stiroporom d=20 cm s gornje strane (lijepljenje). Okvir masivno drvo širine 32 cm, s dodatnim ukrasnim letvicama (spoj okvira i stropa). U cijenu uključeni spojni materijal za učvršćivanje. Bojenje lazurnim premazom. Opremljen mehanizmom za otvaranje s dodatkom šipke za otvaranje s poda.</t>
  </si>
  <si>
    <t>Ventilaciona rešetka s uvodnikom dim. 15x15/φ 10 cm, izrađena od hladnog valjanog lima debljine 0,4 mm, uvodnik d=0,5 mm, s površinskom zaštitom galvansko cinkovanje i plastifikacijom. Boja bijela. Montaža vijčanom vezom.</t>
  </si>
  <si>
    <t>Zastitna mreza za prostor izmedju krovnog pokrivaca i dascanog pokova, prostor letvi i kontra letvi, h = 9 cm.</t>
  </si>
  <si>
    <t>UKUPNO 14 :</t>
  </si>
  <si>
    <t>VODOVOD, KANALIZACIJA I SANITARIJE</t>
  </si>
  <si>
    <t>Strojni iskop zemlje u rovu III kategorije za polaganje cjevovoda fekalne kanalizacije te dovoda vode i priključenja na objekat, usvojene dimenzije rova  2,00 *0,80*1,00 m.</t>
  </si>
  <si>
    <t>Nabava , transport i razastiranje sitnog pijeska kao zaštitnog i podložnog sloja.</t>
  </si>
  <si>
    <t>Zatrpavanje rova zemljom iz iskopa sa zbijanjem do potrebnog modula stišljivosti , zbijanje vršiti u slojevima od po 30 cm, traku upozorenja staviti 20cm iznad cijevi.</t>
  </si>
  <si>
    <t>Utovar i odvoz viška zemlje na deponiju, planiranje istog do 1 km udaljenosti.</t>
  </si>
  <si>
    <t>Nabavka i ugradnja ugaonog- kutnog ventila  DN 20 sa odgovarajućom ukrasnom kapom i svim potrebnim predradnjama. Ventil sa niklovanom kapom PPR (fi-15) (PE). Ventil kutni za vodokotlić, umivaonik, sudoper, perilice rublja i suđa, peć PPR (fi-15) (PE).</t>
  </si>
  <si>
    <t>Kutni ventil  fi 1/2 "</t>
  </si>
  <si>
    <t xml:space="preserve">Nabavka i ugradnj kugličnih ventila kao glavnih ventila na razvodu instalacija DN 20 sa odgovarajućom ukrasnom kapom i svim potrebnim predradnjama.                                                                     </t>
  </si>
  <si>
    <t>Nabavka i ugradnja opšava ventilacione kape fi-100 od pocinčanog, farbanog plastificiranog lima d=0,6 mm sa svim potrebnim materijalom i predradnjama. Opšav pravilno postaviti i spojeve popuniti adekvatnim punilom (živa guma i sl.).</t>
  </si>
  <si>
    <t>Nabavka i ugradnja kanalizacione PVC cijevi Φ 160 sa svim fitinzima, dihtunzima i potrebnim predradnjama.</t>
  </si>
  <si>
    <t>Nabavka i ugradnja kanalizacione PVC cijevi Φ 110 sa svim fitinzima, dihtunzima i potrebnim predradnjama.</t>
  </si>
  <si>
    <t>Nabavka i ugradnja kanalizacione PVC DN  cijevi Φ 50 sa svim fitinzima, dihtunzima i potrebnim predradnjama (u cijenu uračunati  i odvod za veš mašinu.</t>
  </si>
  <si>
    <t>m</t>
  </si>
  <si>
    <t>Nabavka i ugradnja kanalizacione revizije PVC Φ 100 sa pripadajućim dihtunzima .</t>
  </si>
  <si>
    <t>Nabavka i ugradnja račvi kanalizacione PVC Φ 50 sa pripadajućim dihtunzima .</t>
  </si>
  <si>
    <t>Nabavka i ugradnja redukcija kanalizaciona PVC Φ 50 na100 sa pripadajućim dihtunzima .</t>
  </si>
  <si>
    <t>Nabavka i ugradnja redukcija kanalizaciona PVC Φ 100 na 160 sa pripadajućim dihtunzima .</t>
  </si>
  <si>
    <t xml:space="preserve">Nabavka i ugradnja wc šolje monoblok vertikal s armaturom standardnih dimenzija od fajansa (sa daskom, poklopcem i svim ostalim materijalom i fitinzima), odvod ø100 mm. </t>
  </si>
  <si>
    <r>
      <t>Podni slivnik fi-50</t>
    </r>
    <r>
      <rPr>
        <sz val="9"/>
        <color theme="1"/>
        <rFont val="Myriad Pro"/>
        <family val="2"/>
      </rPr>
      <t xml:space="preserve"> komplet sa rešetkom od INOX-a.</t>
    </r>
  </si>
  <si>
    <r>
      <t>Nabavka i ugradnja jednoručne baterija topla - hladna voda za umivaonik sa svim brtvenim i spoj</t>
    </r>
    <r>
      <rPr>
        <sz val="9"/>
        <color theme="1"/>
        <rFont val="Myriad Pro"/>
        <family val="2"/>
      </rPr>
      <t>nim materijalom, fleksibilnim crijevima (baterije za usadnu montažu)</t>
    </r>
    <r>
      <rPr>
        <sz val="11"/>
        <color theme="1"/>
        <rFont val="Calibri"/>
        <family val="2"/>
        <scheme val="minor"/>
      </rPr>
      <t>.</t>
    </r>
  </si>
  <si>
    <t>Nabavka i ugradnja jednoručne tuš baterije topla - hladna voda za tus kadu sa svim brtvenim i spojnim materijalom, sa tušem i nosačem za tuš.</t>
  </si>
  <si>
    <t>Nabavka i ugradnja umivaonika  dimenzija.50x41cm, sa sifonom i svim spojnim brtvama i materijalom za pričvršćivanje.</t>
  </si>
  <si>
    <t>Nabavka i ugradnja slavine sa izlazom holender  za veš mašinu.</t>
  </si>
  <si>
    <t>Nabavka i ugradnja kuhinjskog elementa 80x60x85cm- uključuje dvodjelni sudoper od rosfraja sa koritom standardnih dimenzija i galerijom za ocjeđivanje te podpultni element od iverala. U cijenu uračunati: ispusni ventil od PVC- a sa sakupljačem masti, bateriju topla - hladna voda za sudoper sa svim brtvenim i spojnim materijalom, spojnim crijevima i sifonom (za usadnu - nisku montažu).</t>
  </si>
  <si>
    <t>Nabava i ugradnja tuš kabine i akrilne  kade   90 cm polukružna sa kompletnom opremom , te spojnim i brtvenim materijalom. 
Dimenzije: 90x90x200 cm
ukupna visina (kada + kabina) 200 cm
ukupna visina kade 20 cm
dubina kade cca 7 cm
obloga kade se skida
5 mm kaljeno mat staklo
bijela boja aluminijskog profila
točkići (nosači) stakla – dupli na vrhu i “push” jednostruki na dnu (za lakše skidanje vrata kod čišćenja)
europski radijus 550 mm
sifon sa zaštitom od neugodnog mirisa
aluminijske ručke na vratima</t>
  </si>
  <si>
    <t>Nabavka, transport i montaža električnog grijača vode- akumulacionog bojlera 50l , sa čeličnim rezervoarom za vodu, sa bimetalnim termostatom i topljivim osiguračem, te sigurnosno odbojnim ventilom F15mm. Obračun po komadu gotovog i u funkciji montiranog EGV-a.</t>
  </si>
  <si>
    <t>Ispitivanje ugrađene opreme, puštanje u funkciju, dezinfekcija i izdavanje protokola o ispitivanju.</t>
  </si>
  <si>
    <t>UKUPNO 15 :</t>
  </si>
  <si>
    <t>ELEKTROINSTALACIJE</t>
  </si>
  <si>
    <t>OPŠTI DIO</t>
  </si>
  <si>
    <t>NAPOMENA :U cijenu uračunati radove za ugradnju razvodnih ormara, polaganje vodova i montažu pojedinih elemenata, izradu potrebnih kanala, prodora za cijevi i drugu opremu, uračunati prisustvo elektromontera kod izvedbe građevinskih radova kod kojih se istovremeno izvode i elektroradovi (polaganje trake i cijevi), kao i sve pripremne i završne radove (izrada skela, čišćenje otpadaka tokom i nakon završenih radova i sl.). U izradi razvodnih ormara uračunati sav sitni i spojni materijal, bravice, zaštitne maske iznad osigurača, natpise strujnih krugova, oznake na kućištima (opasnost od električnog udara, zaštitne mjere i drugo), te postavljanje šema izvedenog stanja u ormariću. Šema se mora nalaziti u plastičnom omotu naljepljenom s unutrašnje strane ormarića. Ukoliko drugačije ne piše u predmjeru, svi ostali radovi neće se priznati kao naknadni radovi. Kod davanja ponude ponuđač je dužan koristiti  kompletnu dokumentaciju. Radi otklanjanja svih eventualnih nejasnoća po potrebi konsultovati projektanta.</t>
  </si>
  <si>
    <t>Nabavka i ugradnja el. kabla PP 2x1,5mm2 sa bužir crijevom - izrada tarife.</t>
  </si>
  <si>
    <t>Nabavka i ugradnja el. kabla PP-Y 3x1,5mm2 sa bužir crijevom.</t>
  </si>
  <si>
    <t>Nabavka i ugradnja el. kabla PP-Y 3x2,5mm2 sa bužir crijevom.</t>
  </si>
  <si>
    <t>Nabavka i ugradnja el. kabla PP-Y 5x2,5mm2 sa bužir crijevom.</t>
  </si>
  <si>
    <t>Nabavka i ugradnja el. kabla PP-Y 5x6mm2 sa bužir crijevom fi 36 mm.</t>
  </si>
  <si>
    <t>Nabavka i ugradnja telefonskog kabla IY(St)Y 2x2x0,6 sa bužir crijevom fi 16 mm.</t>
  </si>
  <si>
    <t>Nabavka i ugradnja antenskog kabla RG-6U/75Ώ sa bužir crijevom fi 16 mm od  priključnog TT ormarića do RTV priključnice u dnevnom boravku.</t>
  </si>
  <si>
    <t>Nabavka i ugradnja prazne instalacione cijevi JC 36/40mm sa licnom od ormarića slabe struje po vertikali od podkrovlja do TT ormarića i od TT odmarića do tla za naknadno uvlačenje vanjske telefonske i CATV instalacije.</t>
  </si>
  <si>
    <t>Isporuka i podžbuk polaganje prazne instalacione rebraste PEHD PVC cijevi Fi 50/60mm sa licnom od GRO-a do tla  za naknadno uvlačenje vanjskog priključnog NN kabla.</t>
  </si>
  <si>
    <t>Isporuka i podžbuk polaganje prazne instalacione rebraste PVC cijevi Fi 40/50mm sa licnom  za naknadno uvlačenje vanjskog vazdušnog priključka.</t>
  </si>
  <si>
    <t>Nabavka i ugradnja  monofazne utičnice 220V/16A, p/ž, sa razvodnom kutijom.</t>
  </si>
  <si>
    <t>Nabavka i ugradnja utičnica - dupla, p/ž, 1P+N+E, 250V/16A, sa razvodnom kutijom.</t>
  </si>
  <si>
    <t>Nabavka i ugradnja utičnice sa zaštitnim poklopcem, p/ž, 1P+N+E, 250V/16A, sa razvodnom kutijom.</t>
  </si>
  <si>
    <t>Nabavka i ugradnja trofazne utičnice 220V/16A sa razvodnom kutijom</t>
  </si>
  <si>
    <t xml:space="preserve">Nabavka i ugradnja običnog monofaznog prekidača , p/ž, zajedno sa razvodnim kutijama. </t>
  </si>
  <si>
    <t xml:space="preserve">Nabavka i ugradnja naizmjeničnog prekidača, p/ž, zajedno sa razvodnim kutijama. </t>
  </si>
  <si>
    <t xml:space="preserve">Nabavka i ugradnja kip prekidača 220V/16A sa tinjalicom, p/ž, zajedno sa razvodnom kutijom. </t>
  </si>
  <si>
    <t>Nabavka i ugradnja  telefonske utičnice p/ž, zajedno sa razvodnom kutijom.</t>
  </si>
  <si>
    <t>Nabavka i ugradnja p/ž krajnje RTV(TV+Radio) utičnice tip FSO1/FS1D "Hirshmann". Sve komplet.</t>
  </si>
  <si>
    <t>Nabavka i montaža električne grijalice 1200 W u kupatilu sa svim  potrebnim predradnjama.</t>
  </si>
  <si>
    <t>Komplet</t>
  </si>
  <si>
    <t>Nabavka i ugradnja  indikatora za kupatilo, sijalica+grijalica+bojler+veš mašina, zajedno sa razvodnom kutijom.</t>
  </si>
  <si>
    <t>Nabavka i montaža rasvijetne plafonjere sa opal kapom 2xE27/60W i odgovarajućim štednim žaruljama</t>
  </si>
  <si>
    <t>Nabavka i ugradnja svjetiljke, za vlažne prostore s kapom, snage 1*60W, IP54.</t>
  </si>
  <si>
    <t>Nabavka i ugradnja FSN svjetiljke sa utičnicom. Svetiljka se ugrađuje iznad lavaboa u kupatilu.</t>
  </si>
  <si>
    <t>Nabavka i ugradnja zidne svjetiljke sa fotoćelijom1x60 W, IP54.</t>
  </si>
  <si>
    <t xml:space="preserve">Nabavka i ugradnja običnog  prekidača  za zvono, p/ž, zajedno sa razvodnom kutijom. </t>
  </si>
  <si>
    <t>Nabavka i montaža standardne kućne plastične razvodne table  od tvrde, negorive plastike sa vratuna, sa 2x12 osiguračkih mesta i svim sitnim i spojnim materijalom (sabirnice, redne stezaljke itd). U razvodnu tablu se ugrađuje sledeća oprema:
- FID sklopka 40/0,03 A - kom. 1
-Automatski osigurači (1-polni  In=10A, B)  - kom. 2
-Automatski osigurači (1-polni  In=16A, B)  - kom.14
-Automatski osigurači (1-polni  In=4A, B)  - kom.1
-Signalna sijalica za signalizaciju tarife - kom.1
-El. Zvono 220V na razvodnoj tabli - kom.1
Kućište razvodnih tabli, redne stezaljke, bakar za sabirnice, te ostali spojni  i montažni materijal.  Sve spojeno i ispitano.</t>
  </si>
  <si>
    <t xml:space="preserve">Isporuka i montaža podžbuk tvrdoplastičnog ormarića zaštite IP-54 sa ključem, dimenzija  250X250X150mm za koncentraciju telefonskih i CATV linija. U ormarić ugraditi Krone regletu 5x2. Sve komplet do pune funkcije.  </t>
  </si>
  <si>
    <t>Nabavka i ugradnja pocinčanih nosača pocinčane trake po vertikalama zida na svakih 1,5m dužine.</t>
  </si>
  <si>
    <t>Nabavka i ugradnja pocinčanih nosača pocinčane trake po krovu  na svakih 0,8m dužine.</t>
  </si>
  <si>
    <t>Nabavka i ugradnja mehaničke zaštite do mjernog spoja "L50%.</t>
  </si>
  <si>
    <t>Nabavka i ugradnja  pocinčanih spojnica Fe/Zn 60x60.</t>
  </si>
  <si>
    <t xml:space="preserve">Nabavka i ugradnja kutija mjernog spoja.                                               
 </t>
  </si>
  <si>
    <t>Nabavka i ugradnja  spojnica Fe/Zn oluk-traka.</t>
  </si>
  <si>
    <t>Nabavka i ugradnja provodnika P/F 6mm2. Premoštenje cjevovoda, bravarije i ostalih metalnih dijelova. U cijenu uključiti stopice.</t>
  </si>
  <si>
    <t>Nabavka i ugradnja  kutija izjednačenja potencijala 200x120x60.</t>
  </si>
  <si>
    <t>Ispitivanje, funkcionalna proba i izdavanje atesta o ispravnosti instalacije od ovlaštene institucije (obračun po kompletnoj instalaciji na jednom objektu).</t>
  </si>
  <si>
    <t>Ostali sitni spojni i nespecificirani materijal.</t>
  </si>
  <si>
    <t>Napomena: Sve stavke uključuju rad i sav neophodan materijal. Obaveza izvodjača je izvrši povezivanje na elektro mrežu uz saradnju sa lokalnom elektrodistribucijom ukoliko je potrebno.</t>
  </si>
  <si>
    <t>UKUPNO 16 :</t>
  </si>
  <si>
    <t>SVE UKUPNO (bez PDV-a) :</t>
  </si>
  <si>
    <t>Iznos PDV-a</t>
  </si>
  <si>
    <t>SVE UKUPNO ( sa PDV-om) :</t>
  </si>
  <si>
    <r>
      <t xml:space="preserve">  </t>
    </r>
    <r>
      <rPr>
        <sz val="11"/>
        <color theme="1"/>
        <rFont val="Calibri"/>
        <family val="2"/>
        <scheme val="minor"/>
      </rPr>
      <t>Jed. mj.</t>
    </r>
  </si>
  <si>
    <t>Nasipanje zdravog materijala, dijelom  iz iskopa i dijelom iz pozajmišta, između nadtemeljnih zidova   u slojevima 10-20cm uz intenzivno zbijanje vibracijskim sredstvima do potrebne zbijenosti  i eventulanim kvašenjem ako to zahtjeva nadzorni organ.  (modul stišljivosti prema statičkom proračunu). Završni sloj izvesti sa poravnavanjem +/- 3 cm gornje površine kao priprema za ugradnju tamponskog sloja od kamenog materijala.
Obračun po m3 izvedenog nasipa u zbijenom stanju.
iz iskopa ------------------6.00 m3
sa pozajmišta ---------- 10.65 m3</t>
  </si>
  <si>
    <t>Izrada betonske ploče od armiranog betona (MB 25) d=12 cm u prizemlju.Obračun po m2.</t>
  </si>
  <si>
    <t>Nabavka materijala i betoniranje spoljašnjeg stepeništa, betonom marke MB 25.  Debljina kose ploče je d=12cm. Obračun po m3 sa uračunatim gazištima. U cijenu uračunata montaza i demontaza oplate.Obračun po m3.</t>
  </si>
  <si>
    <t>Izrada betonskih horizontalnih serklaža iznad nadzide od armiranog betona (MB 25) 20x20 cm. U cijenu uračunata montaža i demontaža oplate.Obračun po m3.</t>
  </si>
  <si>
    <t>Izrada betonskih kosih serklaža od armiranog betona (MB 25) 20x20 cm. U cijenu uračunata montaža i demontaža oplate.Obračun po m3.</t>
  </si>
  <si>
    <t>poz. 4 dim.160x140</t>
  </si>
  <si>
    <t>Strojni iskop zemlje u rovu III kategorije za polaganje cjevovoda fekalne kanalizacije te dovoda vode i priključenja na objekat, usvojene dimenzije rova za kanalizaciju 2,00 *0,80*1,00 m i vodovod 1,20 *0,80*1,00.</t>
  </si>
  <si>
    <t xml:space="preserve">Napomena: Sve instalacije, elemente i uredjaje povezati na priključne instalacije i ispitati ispravnost i funkcionalnost sistema nakon povezivanja (ukoliko je potrebno, pozvati ovlaštena lica lokalnih firmi vodovoda i kanalizacije). </t>
  </si>
  <si>
    <t>JEDINIČNA CIJENA ZA ISTU STAVKU, BEZ OBZIRA NA TIP OBJEKTA, MORA BITI  JEDNAKA UNUTAR  JEDNOG LOTA.</t>
  </si>
  <si>
    <t>Nabavka, transport, razastiranje i mašinsko nabijanje tamponskog sloja od kamenog materijala(mješavine frakcije od 0-63mm) u projektovanoj debljini ispod  ab podne ploče  objekta . Materijal mora da bude potpuno čist,bez organskih primjesa.Tampon nabijati vibracijskim sredstvima do potrebnog modula stišljivosti  predviđenog statičkim proračunom . Debljina tampona ispod ab podne ploče 15cm. Obračun po m3 u zbijenom stanju.</t>
  </si>
  <si>
    <t>Nabavka i ugradnja ugaonog - kutnog ventila  DN 20 sa odgovarajućom ukrasnom kapom i svim potrebnim predradnjama. Ventil sa niklovanom kapom PPR (fi-15) (PE). Ventil kutni za vodokotlić, umivaonik, sudoper, perilice rublja i suđa, peć PPR (fi-15) (PE).</t>
  </si>
  <si>
    <t xml:space="preserve">Nabava i ugradnja PPR cjevi sa svim spojnim i brtvenim materijalom (za dovod vode ), u cijenu uključiti sav spojni materijal i fitinzima, nosači i slično. Računati sa prosječnom cijenom.                                                                                                * fi-20 NP-10 bara...15,0m                                                                     * fi-25 NP-10 bara...3,0m                                                                                    </t>
  </si>
  <si>
    <r>
      <t>Podni slivnik fi-50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Myriad Pro"/>
        <family val="2"/>
      </rPr>
      <t>komplet sa rešetkom od INOX-a.</t>
    </r>
  </si>
  <si>
    <r>
      <t>Nabavka i ugradnja jednoručne baterija topla - hladna voda za umivaonik sa svim brtvenim i spoj</t>
    </r>
    <r>
      <rPr>
        <sz val="9"/>
        <color theme="1"/>
        <rFont val="Myriad Pro"/>
        <family val="2"/>
      </rPr>
      <t>nim materijalom, fleksibilnim crijevima (baterije za usadnu montažu).</t>
    </r>
  </si>
  <si>
    <t xml:space="preserve">Nabavka i ugradnja pocinčane trake Fe/Zn 25x4mm isporuka i polaganje u beton, za temeljni uzemljivač.              </t>
  </si>
  <si>
    <t>Nabavka i ugradnja pocinčane trake Fe/Zn 25x4mm za mjerne spojeve, oluke, RO i slično.</t>
  </si>
  <si>
    <t xml:space="preserve">Nabavka i ugradnja pocinčane trake Fe/Zn 20x3mm za usponske i prihvatne vodove.                </t>
  </si>
  <si>
    <t>Izrada betonskog trotoara (MB 20) d=10 cm, sirine 80 cm. Pozicija obuhvata izradu dilatacionih spojnica, na svakih 1m duzine zalivenih bitumenom.</t>
  </si>
  <si>
    <t>BIJELJINA-KUĆA "TIP 1"</t>
  </si>
  <si>
    <t>BIJELJINA-KUĆA "TIP 2"</t>
  </si>
  <si>
    <t xml:space="preserve"> Construction of 6 houses in Bijeljina</t>
  </si>
  <si>
    <t>Nabavka i montaža standardne kućne plastične razvodne table  od tvrde, negorive plastike sa vratuna, sa 2x12 osiguračkih mesta i svim sitnim i spojnim materijalom (sabirnice, redne stezaljke itd). U razvodnu tablu se ugrađuje sledeća oprema:
- FID sklopka 40/0,03 A - kom. 1
-Automatski osigurači (1-polni  In=10A, B)  - kom. 2
-Automatski osigurači (1-polni  In=16A, B)  - kom.15
-Automatski osigurači (1-polni  In=4A, B)  - kom.1
-Signalna sijalica za signalizaciju tarife - kom.1
-El. Zvono 220V na razvodnoj tabli - kom.1
Kućište razvodnih tabli, redne stezaljke, bakar za sabirnice, te ostali spojni  i montažni materijal.  Sve spojeno i ispitano.</t>
  </si>
  <si>
    <t>Nabavka, transport i montaža električnog grijača vode- akumulacionog bojlera 80 l , sa čeličnim rezervoarom za vodu, sa bimetalnim termostatom i topljivim osiguračem, te sigurnosno odbojnim ventilom F15mm. Obračun po komadu gotovog i u funkciji montiranog EGV-a.</t>
  </si>
  <si>
    <t>Nabava i ugradnja kupaoničke akrilne kade dim 140x70cm sa kompletnom opremom , te spojnim i brtvenim materijalom. U jedinicnu cijenu uracunati obzidjivanje kade siporexom d=10cm .</t>
  </si>
  <si>
    <r>
      <t>Podni slivnik fi-50</t>
    </r>
    <r>
      <rPr>
        <sz val="9"/>
        <color theme="1"/>
        <rFont val="Myriad Pro"/>
        <family val="2"/>
      </rPr>
      <t xml:space="preserve"> komplet sa rešetkom od INOX-a</t>
    </r>
    <r>
      <rPr>
        <sz val="11"/>
        <color theme="1"/>
        <rFont val="Myriad Pro"/>
        <family val="2"/>
      </rPr>
      <t>.</t>
    </r>
  </si>
  <si>
    <t xml:space="preserve">Nabava i ugradnja PPR cjevi sa svim spojnim i brtvenim materijalom (za dovod vode ), u cijenu uključiti sav spojni materijal i fitinzima, nosači i slično. Računati sa prosječnom cijenom.                                                                                                * fi-20 NP-10 bara...12,00m                                                                  * fi-25 NP-10 bara...3,50m  </t>
  </si>
  <si>
    <t>Nabavka materijala i betoniranje AB temeljnog zida dim 20x77cm u dvostranoj oplati, betonom MB 25. Pozicija obuhvata izradu oplate (10 m2/m3 bet.). Obračun po m3.</t>
  </si>
  <si>
    <t>Nasipanje zdravog materijala, dijelom  iz iskopa i dijelom iz pozajmišta, između nadtemeljnih zidova   u slojevima 10-20cm uz intenzivno zbijanje vibracijskim sredstvima do potrebne zbijenosti  i eventulanim kvašenjem ako to zahtjeva nadzorni organ.  (modul stišljivosti prema statičkom proračunu). Završni sloj izvesti sa poravnavanjem +/- 3 cm gornje površine kao priprema za ugradnju tamponskog sloja od kamenog materijala.
Obračun po m3 izvedenog nasipa u zbijenom stanju.
iz iskopa ------------------8.00 m3
sa pozajmišta ---------15.00 m3</t>
  </si>
  <si>
    <t>Nabavka, transport, razastiranje i mašinsko nabijanje tamponskog sloja od kamenog materijala(mješavine frakcije od 0-63mm) u projektovanoj debljini ispod  ab temeljnih traka i greda  objekta . Materijal mora da bude potpuno čist,bez organskih primjesa.Tampon nabijati vibracijskim sredstvima do potrebnog modula stišljivosti  predviđenog statičkim proračunom . Debljina tampona d=10cm. Obračun po m3 u zbijenom stanju.</t>
  </si>
  <si>
    <t>BIJELJINA-KUĆA "TIP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</si>
</sst>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K_M_-;\-* #,##0.00\ _K_M_-;_-* &quot;-&quot;??\ _K_M_-;_-@_-"/>
    <numFmt numFmtId="165" formatCode="#,##0.00;[Red]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name val="Myriad Pro"/>
      <family val="2"/>
    </font>
    <font>
      <sz val="11"/>
      <name val="Myriad Pro"/>
      <family val="2"/>
    </font>
    <font>
      <b/>
      <i/>
      <sz val="11"/>
      <name val="Myriad Pro"/>
      <family val="2"/>
    </font>
    <font>
      <sz val="11"/>
      <name val="Calibri"/>
      <family val="2"/>
      <scheme val="minor"/>
    </font>
    <font>
      <b/>
      <sz val="9"/>
      <color theme="1"/>
      <name val="Myriad Pro"/>
      <family val="2"/>
    </font>
    <font>
      <b/>
      <sz val="9"/>
      <name val="Myriad Pro"/>
      <family val="2"/>
    </font>
    <font>
      <sz val="9"/>
      <color theme="1"/>
      <name val="Myriad Pro"/>
      <family val="2"/>
    </font>
    <font>
      <b/>
      <sz val="11"/>
      <color theme="1"/>
      <name val="Myriad Pro"/>
      <family val="2"/>
    </font>
    <font>
      <sz val="9"/>
      <name val="Myriad Pro"/>
      <family val="2"/>
    </font>
    <font>
      <sz val="10"/>
      <color theme="1"/>
      <name val="Myriad Pro"/>
      <family val="2"/>
    </font>
    <font>
      <b/>
      <sz val="10"/>
      <color theme="1"/>
      <name val="Arial"/>
      <family val="2"/>
    </font>
    <font>
      <sz val="10"/>
      <color theme="3" tint="0.39997558519241921"/>
      <name val="Myriad Pro"/>
      <family val="2"/>
    </font>
    <font>
      <sz val="9"/>
      <color theme="3" tint="0.39997558519241921"/>
      <name val="Myriad Pro"/>
      <family val="2"/>
    </font>
    <font>
      <sz val="11"/>
      <color theme="3" tint="0.39997558519241921"/>
      <name val="Calibri"/>
      <family val="2"/>
      <scheme val="minor"/>
    </font>
    <font>
      <b/>
      <sz val="10"/>
      <name val="Arial"/>
      <family val="2"/>
    </font>
    <font>
      <sz val="10"/>
      <name val="Myriad Pro"/>
      <family val="2"/>
    </font>
    <font>
      <sz val="11"/>
      <color theme="3" tint="0.39997558519241921"/>
      <name val="Myriad Pro"/>
      <family val="2"/>
    </font>
    <font>
      <sz val="11"/>
      <color theme="1"/>
      <name val="Myriad Pro"/>
      <family val="2"/>
    </font>
    <font>
      <b/>
      <sz val="10"/>
      <color theme="3" tint="0.39997558519241921"/>
      <name val="Arial"/>
      <family val="2"/>
    </font>
    <font>
      <sz val="9"/>
      <name val="Calibri"/>
      <family val="2"/>
      <scheme val="minor"/>
    </font>
    <font>
      <sz val="11"/>
      <color rgb="FFFF0000"/>
      <name val="Myriad Pro"/>
      <family val="2"/>
    </font>
    <font>
      <sz val="11"/>
      <color indexed="11"/>
      <name val="Myriad Pro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Myriad Pro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/>
    <xf numFmtId="0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 applyProtection="1">
      <alignment horizontal="center" vertical="top"/>
      <protection locked="0"/>
    </xf>
    <xf numFmtId="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wrapText="1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/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3" fillId="0" borderId="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Alignment="1" applyProtection="1">
      <alignment horizont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3" fillId="6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43" fontId="17" fillId="7" borderId="1" xfId="0" applyNumberFormat="1" applyFont="1" applyFill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2" fillId="6" borderId="1" xfId="0" applyFont="1" applyFill="1" applyBorder="1"/>
    <xf numFmtId="0" fontId="12" fillId="6" borderId="1" xfId="0" applyFont="1" applyFill="1" applyBorder="1"/>
    <xf numFmtId="2" fontId="2" fillId="6" borderId="1" xfId="0" applyNumberFormat="1" applyFont="1" applyFill="1" applyBorder="1"/>
    <xf numFmtId="2" fontId="19" fillId="6" borderId="1" xfId="0" applyNumberFormat="1" applyFont="1" applyFill="1" applyBorder="1" applyAlignment="1">
      <alignment horizontal="right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15" fillId="7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2" fillId="6" borderId="1" xfId="0" applyNumberFormat="1" applyFont="1" applyFill="1" applyBorder="1"/>
    <xf numFmtId="4" fontId="2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4" fontId="17" fillId="7" borderId="1" xfId="0" applyNumberFormat="1" applyFont="1" applyFill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23" fillId="6" borderId="1" xfId="0" applyNumberFormat="1" applyFont="1" applyFill="1" applyBorder="1" applyAlignment="1">
      <alignment horizontal="right"/>
    </xf>
    <xf numFmtId="0" fontId="22" fillId="0" borderId="0" xfId="0" applyFont="1"/>
    <xf numFmtId="4" fontId="12" fillId="0" borderId="0" xfId="0" applyNumberFormat="1" applyFont="1"/>
    <xf numFmtId="4" fontId="22" fillId="0" borderId="0" xfId="0" applyNumberFormat="1" applyFont="1"/>
    <xf numFmtId="4" fontId="22" fillId="0" borderId="0" xfId="0" applyNumberFormat="1" applyFont="1" applyAlignment="1">
      <alignment horizontal="right"/>
    </xf>
    <xf numFmtId="0" fontId="14" fillId="6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4" fontId="17" fillId="7" borderId="1" xfId="0" applyNumberFormat="1" applyFont="1" applyFill="1" applyBorder="1" applyAlignment="1">
      <alignment horizontal="right" vertical="center"/>
    </xf>
    <xf numFmtId="0" fontId="24" fillId="0" borderId="0" xfId="0" applyFont="1"/>
    <xf numFmtId="0" fontId="17" fillId="0" borderId="1" xfId="0" applyFont="1" applyBorder="1" applyAlignment="1">
      <alignment horizontal="center" vertical="center"/>
    </xf>
    <xf numFmtId="0" fontId="25" fillId="0" borderId="0" xfId="0" applyFont="1" applyProtection="1">
      <protection locked="0"/>
    </xf>
    <xf numFmtId="0" fontId="15" fillId="8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right" vertical="center"/>
    </xf>
    <xf numFmtId="0" fontId="2" fillId="5" borderId="0" xfId="0" applyFont="1" applyFill="1" applyBorder="1"/>
    <xf numFmtId="0" fontId="19" fillId="5" borderId="0" xfId="0" applyFont="1" applyFill="1" applyBorder="1" applyAlignment="1">
      <alignment horizontal="right"/>
    </xf>
    <xf numFmtId="4" fontId="12" fillId="5" borderId="0" xfId="0" applyNumberFormat="1" applyFont="1" applyFill="1" applyBorder="1"/>
    <xf numFmtId="4" fontId="2" fillId="5" borderId="0" xfId="0" applyNumberFormat="1" applyFont="1" applyFill="1" applyBorder="1"/>
    <xf numFmtId="4" fontId="19" fillId="5" borderId="0" xfId="0" applyNumberFormat="1" applyFont="1" applyFill="1" applyBorder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8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15" fillId="0" borderId="1" xfId="0" applyNumberFormat="1" applyFont="1" applyBorder="1" applyAlignment="1">
      <alignment horizontal="center" vertical="center"/>
    </xf>
    <xf numFmtId="0" fontId="22" fillId="6" borderId="1" xfId="0" applyFont="1" applyFill="1" applyBorder="1"/>
    <xf numFmtId="0" fontId="22" fillId="0" borderId="0" xfId="0" applyFont="1" applyFill="1" applyBorder="1"/>
    <xf numFmtId="0" fontId="27" fillId="0" borderId="0" xfId="0" applyFont="1" applyFill="1" applyBorder="1" applyAlignment="1">
      <alignment horizontal="right"/>
    </xf>
    <xf numFmtId="4" fontId="12" fillId="0" borderId="0" xfId="0" applyNumberFormat="1" applyFont="1" applyFill="1" applyBorder="1"/>
    <xf numFmtId="4" fontId="22" fillId="0" borderId="0" xfId="0" applyNumberFormat="1" applyFont="1" applyFill="1" applyBorder="1"/>
    <xf numFmtId="4" fontId="27" fillId="0" borderId="0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0" fontId="29" fillId="0" borderId="0" xfId="0" applyFont="1" applyProtection="1">
      <protection locked="0"/>
    </xf>
    <xf numFmtId="0" fontId="23" fillId="5" borderId="0" xfId="0" applyFont="1" applyFill="1" applyBorder="1" applyAlignment="1">
      <alignment horizontal="right"/>
    </xf>
    <xf numFmtId="4" fontId="23" fillId="5" borderId="0" xfId="0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0" fillId="0" borderId="0" xfId="0" applyFont="1" applyFill="1" applyProtection="1">
      <protection locked="0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right" vertical="center"/>
    </xf>
    <xf numFmtId="0" fontId="30" fillId="0" borderId="0" xfId="0" applyFont="1" applyProtection="1">
      <protection locked="0"/>
    </xf>
    <xf numFmtId="4" fontId="23" fillId="6" borderId="1" xfId="0" applyNumberFormat="1" applyFont="1" applyFill="1" applyBorder="1"/>
    <xf numFmtId="0" fontId="1" fillId="0" borderId="0" xfId="1"/>
    <xf numFmtId="4" fontId="1" fillId="0" borderId="0" xfId="1" applyNumberFormat="1" applyFont="1"/>
    <xf numFmtId="4" fontId="1" fillId="0" borderId="0" xfId="1" applyNumberFormat="1"/>
    <xf numFmtId="0" fontId="23" fillId="0" borderId="0" xfId="0" applyFont="1"/>
    <xf numFmtId="0" fontId="12" fillId="9" borderId="0" xfId="0" applyFont="1" applyFill="1"/>
    <xf numFmtId="4" fontId="12" fillId="9" borderId="0" xfId="0" applyNumberFormat="1" applyFont="1" applyFill="1"/>
    <xf numFmtId="4" fontId="31" fillId="9" borderId="0" xfId="0" applyNumberFormat="1" applyFont="1" applyFill="1"/>
    <xf numFmtId="0" fontId="31" fillId="10" borderId="0" xfId="0" applyFont="1" applyFill="1"/>
    <xf numFmtId="4" fontId="31" fillId="10" borderId="0" xfId="0" applyNumberFormat="1" applyFont="1" applyFill="1"/>
    <xf numFmtId="0" fontId="12" fillId="11" borderId="0" xfId="0" applyFont="1" applyFill="1"/>
    <xf numFmtId="4" fontId="12" fillId="11" borderId="0" xfId="0" applyNumberFormat="1" applyFont="1" applyFill="1"/>
    <xf numFmtId="4" fontId="31" fillId="11" borderId="0" xfId="0" applyNumberFormat="1" applyFont="1" applyFill="1"/>
    <xf numFmtId="0" fontId="2" fillId="6" borderId="11" xfId="0" applyFont="1" applyFill="1" applyBorder="1"/>
    <xf numFmtId="4" fontId="12" fillId="6" borderId="11" xfId="0" applyNumberFormat="1" applyFont="1" applyFill="1" applyBorder="1"/>
    <xf numFmtId="4" fontId="2" fillId="6" borderId="11" xfId="0" applyNumberFormat="1" applyFont="1" applyFill="1" applyBorder="1"/>
    <xf numFmtId="4" fontId="23" fillId="6" borderId="11" xfId="0" applyNumberFormat="1" applyFont="1" applyFill="1" applyBorder="1" applyAlignment="1">
      <alignment horizontal="right"/>
    </xf>
    <xf numFmtId="0" fontId="2" fillId="5" borderId="2" xfId="0" applyFont="1" applyFill="1" applyBorder="1"/>
    <xf numFmtId="0" fontId="23" fillId="5" borderId="2" xfId="0" applyFont="1" applyFill="1" applyBorder="1" applyAlignment="1">
      <alignment horizontal="right"/>
    </xf>
    <xf numFmtId="4" fontId="12" fillId="5" borderId="2" xfId="0" applyNumberFormat="1" applyFont="1" applyFill="1" applyBorder="1"/>
    <xf numFmtId="4" fontId="2" fillId="5" borderId="2" xfId="0" applyNumberFormat="1" applyFont="1" applyFill="1" applyBorder="1"/>
    <xf numFmtId="4" fontId="23" fillId="5" borderId="2" xfId="0" applyNumberFormat="1" applyFont="1" applyFill="1" applyBorder="1" applyAlignment="1">
      <alignment horizontal="right"/>
    </xf>
    <xf numFmtId="0" fontId="14" fillId="6" borderId="12" xfId="0" applyNumberFormat="1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4" fontId="17" fillId="7" borderId="12" xfId="0" applyNumberFormat="1" applyFont="1" applyFill="1" applyBorder="1" applyAlignment="1">
      <alignment horizontal="center" vertical="center"/>
    </xf>
    <xf numFmtId="4" fontId="17" fillId="7" borderId="12" xfId="0" applyNumberFormat="1" applyFont="1" applyFill="1" applyBorder="1" applyAlignment="1">
      <alignment horizontal="right" vertical="center"/>
    </xf>
    <xf numFmtId="0" fontId="2" fillId="5" borderId="13" xfId="0" applyFont="1" applyFill="1" applyBorder="1"/>
    <xf numFmtId="0" fontId="23" fillId="5" borderId="13" xfId="0" applyFont="1" applyFill="1" applyBorder="1" applyAlignment="1">
      <alignment horizontal="right"/>
    </xf>
    <xf numFmtId="4" fontId="12" fillId="5" borderId="13" xfId="0" applyNumberFormat="1" applyFont="1" applyFill="1" applyBorder="1"/>
    <xf numFmtId="4" fontId="2" fillId="5" borderId="13" xfId="0" applyNumberFormat="1" applyFont="1" applyFill="1" applyBorder="1"/>
    <xf numFmtId="4" fontId="23" fillId="5" borderId="13" xfId="0" applyNumberFormat="1" applyFont="1" applyFill="1" applyBorder="1" applyAlignment="1">
      <alignment horizontal="right"/>
    </xf>
    <xf numFmtId="0" fontId="23" fillId="0" borderId="0" xfId="0" applyFont="1" applyBorder="1"/>
    <xf numFmtId="0" fontId="12" fillId="0" borderId="0" xfId="0" applyFont="1" applyBorder="1"/>
    <xf numFmtId="4" fontId="32" fillId="0" borderId="0" xfId="0" applyNumberFormat="1" applyFont="1"/>
    <xf numFmtId="4" fontId="31" fillId="9" borderId="0" xfId="0" applyNumberFormat="1" applyFont="1" applyFill="1" applyAlignment="1">
      <alignment horizontal="right"/>
    </xf>
    <xf numFmtId="4" fontId="31" fillId="10" borderId="0" xfId="0" applyNumberFormat="1" applyFont="1" applyFill="1" applyAlignment="1">
      <alignment horizontal="right"/>
    </xf>
    <xf numFmtId="4" fontId="31" fillId="11" borderId="0" xfId="0" applyNumberFormat="1" applyFont="1" applyFill="1" applyAlignment="1">
      <alignment horizontal="right"/>
    </xf>
    <xf numFmtId="0" fontId="2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right" vertical="center"/>
    </xf>
    <xf numFmtId="0" fontId="33" fillId="0" borderId="0" xfId="0" applyFont="1"/>
    <xf numFmtId="0" fontId="2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2" fillId="0" borderId="0" xfId="0" applyNumberFormat="1" applyFont="1"/>
    <xf numFmtId="2" fontId="17" fillId="6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2" fontId="15" fillId="0" borderId="1" xfId="0" applyNumberFormat="1" applyFont="1" applyBorder="1" applyAlignment="1">
      <alignment horizontal="right" vertical="center"/>
    </xf>
    <xf numFmtId="4" fontId="19" fillId="5" borderId="0" xfId="0" applyNumberFormat="1" applyFont="1" applyFill="1" applyAlignment="1">
      <alignment horizontal="right"/>
    </xf>
    <xf numFmtId="4" fontId="2" fillId="5" borderId="0" xfId="0" applyNumberFormat="1" applyFont="1" applyFill="1"/>
    <xf numFmtId="4" fontId="12" fillId="5" borderId="0" xfId="0" applyNumberFormat="1" applyFont="1" applyFill="1"/>
    <xf numFmtId="0" fontId="2" fillId="5" borderId="0" xfId="0" applyFont="1" applyFill="1"/>
    <xf numFmtId="0" fontId="19" fillId="5" borderId="0" xfId="0" applyFont="1" applyFill="1" applyAlignment="1">
      <alignment horizontal="right"/>
    </xf>
    <xf numFmtId="2" fontId="15" fillId="5" borderId="1" xfId="0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2" fontId="21" fillId="0" borderId="0" xfId="0" applyNumberFormat="1" applyFont="1" applyAlignment="1">
      <alignment horizontal="center" vertical="center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2" fontId="13" fillId="0" borderId="9" xfId="0" applyNumberFormat="1" applyFont="1" applyBorder="1" applyAlignment="1" applyProtection="1">
      <alignment horizontal="center" vertical="top" wrapText="1"/>
      <protection locked="0"/>
    </xf>
    <xf numFmtId="2" fontId="13" fillId="0" borderId="3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2" fontId="10" fillId="0" borderId="0" xfId="0" applyNumberFormat="1" applyFont="1" applyAlignment="1" applyProtection="1">
      <alignment horizontal="center" vertical="top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2" fontId="9" fillId="0" borderId="0" xfId="0" applyNumberFormat="1" applyFont="1" applyAlignment="1" applyProtection="1">
      <alignment horizontal="center" vertical="top"/>
      <protection locked="0"/>
    </xf>
    <xf numFmtId="0" fontId="13" fillId="7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6" borderId="1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right"/>
    </xf>
    <xf numFmtId="0" fontId="14" fillId="7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8" borderId="7" xfId="0" applyFont="1" applyFill="1" applyBorder="1" applyAlignment="1">
      <alignment horizontal="left" vertical="top" wrapText="1"/>
    </xf>
    <xf numFmtId="0" fontId="15" fillId="8" borderId="8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8" borderId="7" xfId="0" applyFont="1" applyFill="1" applyBorder="1" applyAlignment="1">
      <alignment vertical="top" wrapText="1"/>
    </xf>
    <xf numFmtId="0" fontId="17" fillId="8" borderId="8" xfId="0" applyFont="1" applyFill="1" applyBorder="1" applyAlignment="1">
      <alignment vertical="top" wrapText="1"/>
    </xf>
    <xf numFmtId="0" fontId="17" fillId="8" borderId="7" xfId="0" applyFont="1" applyFill="1" applyBorder="1" applyAlignment="1">
      <alignment horizontal="left" vertical="top" wrapText="1"/>
    </xf>
    <xf numFmtId="0" fontId="17" fillId="8" borderId="8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4" fillId="0" borderId="7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1" fillId="11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1" fillId="9" borderId="0" xfId="0" applyFont="1" applyFill="1" applyAlignment="1">
      <alignment horizontal="left"/>
    </xf>
    <xf numFmtId="0" fontId="31" fillId="10" borderId="0" xfId="0" applyFont="1" applyFill="1" applyAlignment="1">
      <alignment horizontal="right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23" fillId="6" borderId="11" xfId="0" applyFont="1" applyFill="1" applyBorder="1" applyAlignment="1">
      <alignment horizontal="right"/>
    </xf>
    <xf numFmtId="0" fontId="14" fillId="7" borderId="12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top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306705</xdr:colOff>
      <xdr:row>1</xdr:row>
      <xdr:rowOff>95250</xdr:rowOff>
    </xdr:from>
    <xdr:to>
      <xdr:col>6</xdr:col>
      <xdr:colOff>733425</xdr:colOff>
      <xdr:row>6</xdr:row>
      <xdr:rowOff>48577</xdr:rowOff>
    </xdr:to>
    <xdr:pic>
      <xdr:nvPicPr>
        <xdr:cNvPr id="2" name="Picture 1" descr="new logo">
          <a:extLst>
            <a:ext uri="{FF2B5EF4-FFF2-40B4-BE49-F238E27FC236}">
              <a16:creationId xmlns:a16="http://schemas.microsoft.com/office/drawing/2014/main" id="{2DC48B33-4873-4408-B7D3-BAA50C70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5030" y="285750"/>
          <a:ext cx="426720" cy="1267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306705</xdr:colOff>
      <xdr:row>1</xdr:row>
      <xdr:rowOff>95250</xdr:rowOff>
    </xdr:from>
    <xdr:to>
      <xdr:col>6</xdr:col>
      <xdr:colOff>733425</xdr:colOff>
      <xdr:row>6</xdr:row>
      <xdr:rowOff>48577</xdr:rowOff>
    </xdr:to>
    <xdr:pic>
      <xdr:nvPicPr>
        <xdr:cNvPr id="2" name="Picture 1" descr="new logo">
          <a:extLst>
            <a:ext uri="{FF2B5EF4-FFF2-40B4-BE49-F238E27FC236}">
              <a16:creationId xmlns:a16="http://schemas.microsoft.com/office/drawing/2014/main" id="{372F49C5-BAD1-45A6-AECB-B382F5AC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5030" y="285750"/>
          <a:ext cx="426720" cy="1267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306705</xdr:colOff>
      <xdr:row>1</xdr:row>
      <xdr:rowOff>95250</xdr:rowOff>
    </xdr:from>
    <xdr:ext cx="426720" cy="1171575"/>
    <xdr:pic>
      <xdr:nvPicPr>
        <xdr:cNvPr id="2" name="Picture 1" descr="new logo">
          <a:extLst>
            <a:ext uri="{FF2B5EF4-FFF2-40B4-BE49-F238E27FC236}">
              <a16:creationId xmlns:a16="http://schemas.microsoft.com/office/drawing/2014/main" id="{9E9BC26A-984F-4471-9AD4-6B47AD1F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305" y="285750"/>
          <a:ext cx="42672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F47F-A886-44E8-868A-72E0065AE244}">
  <dimension ref="A2:G246"/>
  <sheetViews>
    <sheetView workbookViewId="0">
      <selection activeCell="I7" sqref="I7"/>
    </sheetView>
  </sheetViews>
  <sheetFormatPr defaultRowHeight="15" x14ac:dyDescent="0.25"/>
  <cols>
    <col min="1" max="2" width="9.140625" style="23"/>
    <col min="3" max="3" width="39" style="23" customWidth="1"/>
    <col min="4" max="6" width="9.140625" style="23"/>
    <col min="7" max="7" width="14.28515625" style="23" customWidth="1"/>
    <col min="8" max="199" width="9.140625" style="23"/>
    <col min="200" max="200" width="39" style="23" customWidth="1"/>
    <col min="201" max="203" width="9.140625" style="23"/>
    <col min="204" max="204" width="16" style="23" customWidth="1"/>
    <col min="205" max="205" width="9.140625" style="23"/>
    <col min="206" max="206" width="9.28515625" style="23" customWidth="1"/>
    <col min="207" max="455" width="9.140625" style="23"/>
    <col min="456" max="456" width="39" style="23" customWidth="1"/>
    <col min="457" max="459" width="9.140625" style="23"/>
    <col min="460" max="460" width="16" style="23" customWidth="1"/>
    <col min="461" max="461" width="9.140625" style="23"/>
    <col min="462" max="462" width="9.28515625" style="23" customWidth="1"/>
    <col min="463" max="711" width="9.140625" style="23"/>
    <col min="712" max="712" width="39" style="23" customWidth="1"/>
    <col min="713" max="715" width="9.140625" style="23"/>
    <col min="716" max="716" width="16" style="23" customWidth="1"/>
    <col min="717" max="717" width="9.140625" style="23"/>
    <col min="718" max="718" width="9.28515625" style="23" customWidth="1"/>
    <col min="719" max="967" width="9.140625" style="23"/>
    <col min="968" max="968" width="39" style="23" customWidth="1"/>
    <col min="969" max="971" width="9.140625" style="23"/>
    <col min="972" max="972" width="16" style="23" customWidth="1"/>
    <col min="973" max="973" width="9.140625" style="23"/>
    <col min="974" max="974" width="9.28515625" style="23" customWidth="1"/>
    <col min="975" max="1223" width="9.140625" style="23"/>
    <col min="1224" max="1224" width="39" style="23" customWidth="1"/>
    <col min="1225" max="1227" width="9.140625" style="23"/>
    <col min="1228" max="1228" width="16" style="23" customWidth="1"/>
    <col min="1229" max="1229" width="9.140625" style="23"/>
    <col min="1230" max="1230" width="9.28515625" style="23" customWidth="1"/>
    <col min="1231" max="1479" width="9.140625" style="23"/>
    <col min="1480" max="1480" width="39" style="23" customWidth="1"/>
    <col min="1481" max="1483" width="9.140625" style="23"/>
    <col min="1484" max="1484" width="16" style="23" customWidth="1"/>
    <col min="1485" max="1485" width="9.140625" style="23"/>
    <col min="1486" max="1486" width="9.28515625" style="23" customWidth="1"/>
    <col min="1487" max="1735" width="9.140625" style="23"/>
    <col min="1736" max="1736" width="39" style="23" customWidth="1"/>
    <col min="1737" max="1739" width="9.140625" style="23"/>
    <col min="1740" max="1740" width="16" style="23" customWidth="1"/>
    <col min="1741" max="1741" width="9.140625" style="23"/>
    <col min="1742" max="1742" width="9.28515625" style="23" customWidth="1"/>
    <col min="1743" max="1991" width="9.140625" style="23"/>
    <col min="1992" max="1992" width="39" style="23" customWidth="1"/>
    <col min="1993" max="1995" width="9.140625" style="23"/>
    <col min="1996" max="1996" width="16" style="23" customWidth="1"/>
    <col min="1997" max="1997" width="9.140625" style="23"/>
    <col min="1998" max="1998" width="9.28515625" style="23" customWidth="1"/>
    <col min="1999" max="2247" width="9.140625" style="23"/>
    <col min="2248" max="2248" width="39" style="23" customWidth="1"/>
    <col min="2249" max="2251" width="9.140625" style="23"/>
    <col min="2252" max="2252" width="16" style="23" customWidth="1"/>
    <col min="2253" max="2253" width="9.140625" style="23"/>
    <col min="2254" max="2254" width="9.28515625" style="23" customWidth="1"/>
    <col min="2255" max="2503" width="9.140625" style="23"/>
    <col min="2504" max="2504" width="39" style="23" customWidth="1"/>
    <col min="2505" max="2507" width="9.140625" style="23"/>
    <col min="2508" max="2508" width="16" style="23" customWidth="1"/>
    <col min="2509" max="2509" width="9.140625" style="23"/>
    <col min="2510" max="2510" width="9.28515625" style="23" customWidth="1"/>
    <col min="2511" max="2759" width="9.140625" style="23"/>
    <col min="2760" max="2760" width="39" style="23" customWidth="1"/>
    <col min="2761" max="2763" width="9.140625" style="23"/>
    <col min="2764" max="2764" width="16" style="23" customWidth="1"/>
    <col min="2765" max="2765" width="9.140625" style="23"/>
    <col min="2766" max="2766" width="9.28515625" style="23" customWidth="1"/>
    <col min="2767" max="3015" width="9.140625" style="23"/>
    <col min="3016" max="3016" width="39" style="23" customWidth="1"/>
    <col min="3017" max="3019" width="9.140625" style="23"/>
    <col min="3020" max="3020" width="16" style="23" customWidth="1"/>
    <col min="3021" max="3021" width="9.140625" style="23"/>
    <col min="3022" max="3022" width="9.28515625" style="23" customWidth="1"/>
    <col min="3023" max="3271" width="9.140625" style="23"/>
    <col min="3272" max="3272" width="39" style="23" customWidth="1"/>
    <col min="3273" max="3275" width="9.140625" style="23"/>
    <col min="3276" max="3276" width="16" style="23" customWidth="1"/>
    <col min="3277" max="3277" width="9.140625" style="23"/>
    <col min="3278" max="3278" width="9.28515625" style="23" customWidth="1"/>
    <col min="3279" max="3527" width="9.140625" style="23"/>
    <col min="3528" max="3528" width="39" style="23" customWidth="1"/>
    <col min="3529" max="3531" width="9.140625" style="23"/>
    <col min="3532" max="3532" width="16" style="23" customWidth="1"/>
    <col min="3533" max="3533" width="9.140625" style="23"/>
    <col min="3534" max="3534" width="9.28515625" style="23" customWidth="1"/>
    <col min="3535" max="3783" width="9.140625" style="23"/>
    <col min="3784" max="3784" width="39" style="23" customWidth="1"/>
    <col min="3785" max="3787" width="9.140625" style="23"/>
    <col min="3788" max="3788" width="16" style="23" customWidth="1"/>
    <col min="3789" max="3789" width="9.140625" style="23"/>
    <col min="3790" max="3790" width="9.28515625" style="23" customWidth="1"/>
    <col min="3791" max="4039" width="9.140625" style="23"/>
    <col min="4040" max="4040" width="39" style="23" customWidth="1"/>
    <col min="4041" max="4043" width="9.140625" style="23"/>
    <col min="4044" max="4044" width="16" style="23" customWidth="1"/>
    <col min="4045" max="4045" width="9.140625" style="23"/>
    <col min="4046" max="4046" width="9.28515625" style="23" customWidth="1"/>
    <col min="4047" max="4295" width="9.140625" style="23"/>
    <col min="4296" max="4296" width="39" style="23" customWidth="1"/>
    <col min="4297" max="4299" width="9.140625" style="23"/>
    <col min="4300" max="4300" width="16" style="23" customWidth="1"/>
    <col min="4301" max="4301" width="9.140625" style="23"/>
    <col min="4302" max="4302" width="9.28515625" style="23" customWidth="1"/>
    <col min="4303" max="4551" width="9.140625" style="23"/>
    <col min="4552" max="4552" width="39" style="23" customWidth="1"/>
    <col min="4553" max="4555" width="9.140625" style="23"/>
    <col min="4556" max="4556" width="16" style="23" customWidth="1"/>
    <col min="4557" max="4557" width="9.140625" style="23"/>
    <col min="4558" max="4558" width="9.28515625" style="23" customWidth="1"/>
    <col min="4559" max="4807" width="9.140625" style="23"/>
    <col min="4808" max="4808" width="39" style="23" customWidth="1"/>
    <col min="4809" max="4811" width="9.140625" style="23"/>
    <col min="4812" max="4812" width="16" style="23" customWidth="1"/>
    <col min="4813" max="4813" width="9.140625" style="23"/>
    <col min="4814" max="4814" width="9.28515625" style="23" customWidth="1"/>
    <col min="4815" max="5063" width="9.140625" style="23"/>
    <col min="5064" max="5064" width="39" style="23" customWidth="1"/>
    <col min="5065" max="5067" width="9.140625" style="23"/>
    <col min="5068" max="5068" width="16" style="23" customWidth="1"/>
    <col min="5069" max="5069" width="9.140625" style="23"/>
    <col min="5070" max="5070" width="9.28515625" style="23" customWidth="1"/>
    <col min="5071" max="5319" width="9.140625" style="23"/>
    <col min="5320" max="5320" width="39" style="23" customWidth="1"/>
    <col min="5321" max="5323" width="9.140625" style="23"/>
    <col min="5324" max="5324" width="16" style="23" customWidth="1"/>
    <col min="5325" max="5325" width="9.140625" style="23"/>
    <col min="5326" max="5326" width="9.28515625" style="23" customWidth="1"/>
    <col min="5327" max="5575" width="9.140625" style="23"/>
    <col min="5576" max="5576" width="39" style="23" customWidth="1"/>
    <col min="5577" max="5579" width="9.140625" style="23"/>
    <col min="5580" max="5580" width="16" style="23" customWidth="1"/>
    <col min="5581" max="5581" width="9.140625" style="23"/>
    <col min="5582" max="5582" width="9.28515625" style="23" customWidth="1"/>
    <col min="5583" max="5831" width="9.140625" style="23"/>
    <col min="5832" max="5832" width="39" style="23" customWidth="1"/>
    <col min="5833" max="5835" width="9.140625" style="23"/>
    <col min="5836" max="5836" width="16" style="23" customWidth="1"/>
    <col min="5837" max="5837" width="9.140625" style="23"/>
    <col min="5838" max="5838" width="9.28515625" style="23" customWidth="1"/>
    <col min="5839" max="6087" width="9.140625" style="23"/>
    <col min="6088" max="6088" width="39" style="23" customWidth="1"/>
    <col min="6089" max="6091" width="9.140625" style="23"/>
    <col min="6092" max="6092" width="16" style="23" customWidth="1"/>
    <col min="6093" max="6093" width="9.140625" style="23"/>
    <col min="6094" max="6094" width="9.28515625" style="23" customWidth="1"/>
    <col min="6095" max="6343" width="9.140625" style="23"/>
    <col min="6344" max="6344" width="39" style="23" customWidth="1"/>
    <col min="6345" max="6347" width="9.140625" style="23"/>
    <col min="6348" max="6348" width="16" style="23" customWidth="1"/>
    <col min="6349" max="6349" width="9.140625" style="23"/>
    <col min="6350" max="6350" width="9.28515625" style="23" customWidth="1"/>
    <col min="6351" max="6599" width="9.140625" style="23"/>
    <col min="6600" max="6600" width="39" style="23" customWidth="1"/>
    <col min="6601" max="6603" width="9.140625" style="23"/>
    <col min="6604" max="6604" width="16" style="23" customWidth="1"/>
    <col min="6605" max="6605" width="9.140625" style="23"/>
    <col min="6606" max="6606" width="9.28515625" style="23" customWidth="1"/>
    <col min="6607" max="6855" width="9.140625" style="23"/>
    <col min="6856" max="6856" width="39" style="23" customWidth="1"/>
    <col min="6857" max="6859" width="9.140625" style="23"/>
    <col min="6860" max="6860" width="16" style="23" customWidth="1"/>
    <col min="6861" max="6861" width="9.140625" style="23"/>
    <col min="6862" max="6862" width="9.28515625" style="23" customWidth="1"/>
    <col min="6863" max="7111" width="9.140625" style="23"/>
    <col min="7112" max="7112" width="39" style="23" customWidth="1"/>
    <col min="7113" max="7115" width="9.140625" style="23"/>
    <col min="7116" max="7116" width="16" style="23" customWidth="1"/>
    <col min="7117" max="7117" width="9.140625" style="23"/>
    <col min="7118" max="7118" width="9.28515625" style="23" customWidth="1"/>
    <col min="7119" max="7367" width="9.140625" style="23"/>
    <col min="7368" max="7368" width="39" style="23" customWidth="1"/>
    <col min="7369" max="7371" width="9.140625" style="23"/>
    <col min="7372" max="7372" width="16" style="23" customWidth="1"/>
    <col min="7373" max="7373" width="9.140625" style="23"/>
    <col min="7374" max="7374" width="9.28515625" style="23" customWidth="1"/>
    <col min="7375" max="7623" width="9.140625" style="23"/>
    <col min="7624" max="7624" width="39" style="23" customWidth="1"/>
    <col min="7625" max="7627" width="9.140625" style="23"/>
    <col min="7628" max="7628" width="16" style="23" customWidth="1"/>
    <col min="7629" max="7629" width="9.140625" style="23"/>
    <col min="7630" max="7630" width="9.28515625" style="23" customWidth="1"/>
    <col min="7631" max="7879" width="9.140625" style="23"/>
    <col min="7880" max="7880" width="39" style="23" customWidth="1"/>
    <col min="7881" max="7883" width="9.140625" style="23"/>
    <col min="7884" max="7884" width="16" style="23" customWidth="1"/>
    <col min="7885" max="7885" width="9.140625" style="23"/>
    <col min="7886" max="7886" width="9.28515625" style="23" customWidth="1"/>
    <col min="7887" max="8135" width="9.140625" style="23"/>
    <col min="8136" max="8136" width="39" style="23" customWidth="1"/>
    <col min="8137" max="8139" width="9.140625" style="23"/>
    <col min="8140" max="8140" width="16" style="23" customWidth="1"/>
    <col min="8141" max="8141" width="9.140625" style="23"/>
    <col min="8142" max="8142" width="9.28515625" style="23" customWidth="1"/>
    <col min="8143" max="8391" width="9.140625" style="23"/>
    <col min="8392" max="8392" width="39" style="23" customWidth="1"/>
    <col min="8393" max="8395" width="9.140625" style="23"/>
    <col min="8396" max="8396" width="16" style="23" customWidth="1"/>
    <col min="8397" max="8397" width="9.140625" style="23"/>
    <col min="8398" max="8398" width="9.28515625" style="23" customWidth="1"/>
    <col min="8399" max="8647" width="9.140625" style="23"/>
    <col min="8648" max="8648" width="39" style="23" customWidth="1"/>
    <col min="8649" max="8651" width="9.140625" style="23"/>
    <col min="8652" max="8652" width="16" style="23" customWidth="1"/>
    <col min="8653" max="8653" width="9.140625" style="23"/>
    <col min="8654" max="8654" width="9.28515625" style="23" customWidth="1"/>
    <col min="8655" max="8903" width="9.140625" style="23"/>
    <col min="8904" max="8904" width="39" style="23" customWidth="1"/>
    <col min="8905" max="8907" width="9.140625" style="23"/>
    <col min="8908" max="8908" width="16" style="23" customWidth="1"/>
    <col min="8909" max="8909" width="9.140625" style="23"/>
    <col min="8910" max="8910" width="9.28515625" style="23" customWidth="1"/>
    <col min="8911" max="9159" width="9.140625" style="23"/>
    <col min="9160" max="9160" width="39" style="23" customWidth="1"/>
    <col min="9161" max="9163" width="9.140625" style="23"/>
    <col min="9164" max="9164" width="16" style="23" customWidth="1"/>
    <col min="9165" max="9165" width="9.140625" style="23"/>
    <col min="9166" max="9166" width="9.28515625" style="23" customWidth="1"/>
    <col min="9167" max="9415" width="9.140625" style="23"/>
    <col min="9416" max="9416" width="39" style="23" customWidth="1"/>
    <col min="9417" max="9419" width="9.140625" style="23"/>
    <col min="9420" max="9420" width="16" style="23" customWidth="1"/>
    <col min="9421" max="9421" width="9.140625" style="23"/>
    <col min="9422" max="9422" width="9.28515625" style="23" customWidth="1"/>
    <col min="9423" max="9671" width="9.140625" style="23"/>
    <col min="9672" max="9672" width="39" style="23" customWidth="1"/>
    <col min="9673" max="9675" width="9.140625" style="23"/>
    <col min="9676" max="9676" width="16" style="23" customWidth="1"/>
    <col min="9677" max="9677" width="9.140625" style="23"/>
    <col min="9678" max="9678" width="9.28515625" style="23" customWidth="1"/>
    <col min="9679" max="9927" width="9.140625" style="23"/>
    <col min="9928" max="9928" width="39" style="23" customWidth="1"/>
    <col min="9929" max="9931" width="9.140625" style="23"/>
    <col min="9932" max="9932" width="16" style="23" customWidth="1"/>
    <col min="9933" max="9933" width="9.140625" style="23"/>
    <col min="9934" max="9934" width="9.28515625" style="23" customWidth="1"/>
    <col min="9935" max="10183" width="9.140625" style="23"/>
    <col min="10184" max="10184" width="39" style="23" customWidth="1"/>
    <col min="10185" max="10187" width="9.140625" style="23"/>
    <col min="10188" max="10188" width="16" style="23" customWidth="1"/>
    <col min="10189" max="10189" width="9.140625" style="23"/>
    <col min="10190" max="10190" width="9.28515625" style="23" customWidth="1"/>
    <col min="10191" max="10439" width="9.140625" style="23"/>
    <col min="10440" max="10440" width="39" style="23" customWidth="1"/>
    <col min="10441" max="10443" width="9.140625" style="23"/>
    <col min="10444" max="10444" width="16" style="23" customWidth="1"/>
    <col min="10445" max="10445" width="9.140625" style="23"/>
    <col min="10446" max="10446" width="9.28515625" style="23" customWidth="1"/>
    <col min="10447" max="10695" width="9.140625" style="23"/>
    <col min="10696" max="10696" width="39" style="23" customWidth="1"/>
    <col min="10697" max="10699" width="9.140625" style="23"/>
    <col min="10700" max="10700" width="16" style="23" customWidth="1"/>
    <col min="10701" max="10701" width="9.140625" style="23"/>
    <col min="10702" max="10702" width="9.28515625" style="23" customWidth="1"/>
    <col min="10703" max="10951" width="9.140625" style="23"/>
    <col min="10952" max="10952" width="39" style="23" customWidth="1"/>
    <col min="10953" max="10955" width="9.140625" style="23"/>
    <col min="10956" max="10956" width="16" style="23" customWidth="1"/>
    <col min="10957" max="10957" width="9.140625" style="23"/>
    <col min="10958" max="10958" width="9.28515625" style="23" customWidth="1"/>
    <col min="10959" max="11207" width="9.140625" style="23"/>
    <col min="11208" max="11208" width="39" style="23" customWidth="1"/>
    <col min="11209" max="11211" width="9.140625" style="23"/>
    <col min="11212" max="11212" width="16" style="23" customWidth="1"/>
    <col min="11213" max="11213" width="9.140625" style="23"/>
    <col min="11214" max="11214" width="9.28515625" style="23" customWidth="1"/>
    <col min="11215" max="11463" width="9.140625" style="23"/>
    <col min="11464" max="11464" width="39" style="23" customWidth="1"/>
    <col min="11465" max="11467" width="9.140625" style="23"/>
    <col min="11468" max="11468" width="16" style="23" customWidth="1"/>
    <col min="11469" max="11469" width="9.140625" style="23"/>
    <col min="11470" max="11470" width="9.28515625" style="23" customWidth="1"/>
    <col min="11471" max="11719" width="9.140625" style="23"/>
    <col min="11720" max="11720" width="39" style="23" customWidth="1"/>
    <col min="11721" max="11723" width="9.140625" style="23"/>
    <col min="11724" max="11724" width="16" style="23" customWidth="1"/>
    <col min="11725" max="11725" width="9.140625" style="23"/>
    <col min="11726" max="11726" width="9.28515625" style="23" customWidth="1"/>
    <col min="11727" max="11975" width="9.140625" style="23"/>
    <col min="11976" max="11976" width="39" style="23" customWidth="1"/>
    <col min="11977" max="11979" width="9.140625" style="23"/>
    <col min="11980" max="11980" width="16" style="23" customWidth="1"/>
    <col min="11981" max="11981" width="9.140625" style="23"/>
    <col min="11982" max="11982" width="9.28515625" style="23" customWidth="1"/>
    <col min="11983" max="12231" width="9.140625" style="23"/>
    <col min="12232" max="12232" width="39" style="23" customWidth="1"/>
    <col min="12233" max="12235" width="9.140625" style="23"/>
    <col min="12236" max="12236" width="16" style="23" customWidth="1"/>
    <col min="12237" max="12237" width="9.140625" style="23"/>
    <col min="12238" max="12238" width="9.28515625" style="23" customWidth="1"/>
    <col min="12239" max="12487" width="9.140625" style="23"/>
    <col min="12488" max="12488" width="39" style="23" customWidth="1"/>
    <col min="12489" max="12491" width="9.140625" style="23"/>
    <col min="12492" max="12492" width="16" style="23" customWidth="1"/>
    <col min="12493" max="12493" width="9.140625" style="23"/>
    <col min="12494" max="12494" width="9.28515625" style="23" customWidth="1"/>
    <col min="12495" max="12743" width="9.140625" style="23"/>
    <col min="12744" max="12744" width="39" style="23" customWidth="1"/>
    <col min="12745" max="12747" width="9.140625" style="23"/>
    <col min="12748" max="12748" width="16" style="23" customWidth="1"/>
    <col min="12749" max="12749" width="9.140625" style="23"/>
    <col min="12750" max="12750" width="9.28515625" style="23" customWidth="1"/>
    <col min="12751" max="12999" width="9.140625" style="23"/>
    <col min="13000" max="13000" width="39" style="23" customWidth="1"/>
    <col min="13001" max="13003" width="9.140625" style="23"/>
    <col min="13004" max="13004" width="16" style="23" customWidth="1"/>
    <col min="13005" max="13005" width="9.140625" style="23"/>
    <col min="13006" max="13006" width="9.28515625" style="23" customWidth="1"/>
    <col min="13007" max="13255" width="9.140625" style="23"/>
    <col min="13256" max="13256" width="39" style="23" customWidth="1"/>
    <col min="13257" max="13259" width="9.140625" style="23"/>
    <col min="13260" max="13260" width="16" style="23" customWidth="1"/>
    <col min="13261" max="13261" width="9.140625" style="23"/>
    <col min="13262" max="13262" width="9.28515625" style="23" customWidth="1"/>
    <col min="13263" max="13511" width="9.140625" style="23"/>
    <col min="13512" max="13512" width="39" style="23" customWidth="1"/>
    <col min="13513" max="13515" width="9.140625" style="23"/>
    <col min="13516" max="13516" width="16" style="23" customWidth="1"/>
    <col min="13517" max="13517" width="9.140625" style="23"/>
    <col min="13518" max="13518" width="9.28515625" style="23" customWidth="1"/>
    <col min="13519" max="13767" width="9.140625" style="23"/>
    <col min="13768" max="13768" width="39" style="23" customWidth="1"/>
    <col min="13769" max="13771" width="9.140625" style="23"/>
    <col min="13772" max="13772" width="16" style="23" customWidth="1"/>
    <col min="13773" max="13773" width="9.140625" style="23"/>
    <col min="13774" max="13774" width="9.28515625" style="23" customWidth="1"/>
    <col min="13775" max="14023" width="9.140625" style="23"/>
    <col min="14024" max="14024" width="39" style="23" customWidth="1"/>
    <col min="14025" max="14027" width="9.140625" style="23"/>
    <col min="14028" max="14028" width="16" style="23" customWidth="1"/>
    <col min="14029" max="14029" width="9.140625" style="23"/>
    <col min="14030" max="14030" width="9.28515625" style="23" customWidth="1"/>
    <col min="14031" max="14279" width="9.140625" style="23"/>
    <col min="14280" max="14280" width="39" style="23" customWidth="1"/>
    <col min="14281" max="14283" width="9.140625" style="23"/>
    <col min="14284" max="14284" width="16" style="23" customWidth="1"/>
    <col min="14285" max="14285" width="9.140625" style="23"/>
    <col min="14286" max="14286" width="9.28515625" style="23" customWidth="1"/>
    <col min="14287" max="14535" width="9.140625" style="23"/>
    <col min="14536" max="14536" width="39" style="23" customWidth="1"/>
    <col min="14537" max="14539" width="9.140625" style="23"/>
    <col min="14540" max="14540" width="16" style="23" customWidth="1"/>
    <col min="14541" max="14541" width="9.140625" style="23"/>
    <col min="14542" max="14542" width="9.28515625" style="23" customWidth="1"/>
    <col min="14543" max="14791" width="9.140625" style="23"/>
    <col min="14792" max="14792" width="39" style="23" customWidth="1"/>
    <col min="14793" max="14795" width="9.140625" style="23"/>
    <col min="14796" max="14796" width="16" style="23" customWidth="1"/>
    <col min="14797" max="14797" width="9.140625" style="23"/>
    <col min="14798" max="14798" width="9.28515625" style="23" customWidth="1"/>
    <col min="14799" max="15047" width="9.140625" style="23"/>
    <col min="15048" max="15048" width="39" style="23" customWidth="1"/>
    <col min="15049" max="15051" width="9.140625" style="23"/>
    <col min="15052" max="15052" width="16" style="23" customWidth="1"/>
    <col min="15053" max="15053" width="9.140625" style="23"/>
    <col min="15054" max="15054" width="9.28515625" style="23" customWidth="1"/>
    <col min="15055" max="15303" width="9.140625" style="23"/>
    <col min="15304" max="15304" width="39" style="23" customWidth="1"/>
    <col min="15305" max="15307" width="9.140625" style="23"/>
    <col min="15308" max="15308" width="16" style="23" customWidth="1"/>
    <col min="15309" max="15309" width="9.140625" style="23"/>
    <col min="15310" max="15310" width="9.28515625" style="23" customWidth="1"/>
    <col min="15311" max="15559" width="9.140625" style="23"/>
    <col min="15560" max="15560" width="39" style="23" customWidth="1"/>
    <col min="15561" max="15563" width="9.140625" style="23"/>
    <col min="15564" max="15564" width="16" style="23" customWidth="1"/>
    <col min="15565" max="15565" width="9.140625" style="23"/>
    <col min="15566" max="15566" width="9.28515625" style="23" customWidth="1"/>
    <col min="15567" max="15815" width="9.140625" style="23"/>
    <col min="15816" max="15816" width="39" style="23" customWidth="1"/>
    <col min="15817" max="15819" width="9.140625" style="23"/>
    <col min="15820" max="15820" width="16" style="23" customWidth="1"/>
    <col min="15821" max="15821" width="9.140625" style="23"/>
    <col min="15822" max="15822" width="9.28515625" style="23" customWidth="1"/>
    <col min="15823" max="16071" width="9.140625" style="23"/>
    <col min="16072" max="16072" width="39" style="23" customWidth="1"/>
    <col min="16073" max="16075" width="9.140625" style="23"/>
    <col min="16076" max="16076" width="16" style="23" customWidth="1"/>
    <col min="16077" max="16077" width="9.140625" style="23"/>
    <col min="16078" max="16078" width="9.28515625" style="23" customWidth="1"/>
    <col min="16079" max="16384" width="9.140625" style="23"/>
  </cols>
  <sheetData>
    <row r="2" spans="1:7" s="14" customFormat="1" ht="33.75" customHeight="1" x14ac:dyDescent="0.25">
      <c r="A2" s="12"/>
      <c r="B2" s="217" t="s">
        <v>0</v>
      </c>
      <c r="C2" s="217"/>
      <c r="D2" s="217"/>
      <c r="E2" s="217"/>
      <c r="F2" s="217"/>
      <c r="G2" s="13"/>
    </row>
    <row r="3" spans="1:7" s="14" customFormat="1" x14ac:dyDescent="0.25">
      <c r="A3" s="15"/>
      <c r="B3" s="16"/>
      <c r="C3" s="17"/>
      <c r="D3" s="18"/>
      <c r="E3" s="19"/>
      <c r="F3" s="13"/>
      <c r="G3" s="13"/>
    </row>
    <row r="4" spans="1:7" s="14" customFormat="1" x14ac:dyDescent="0.25">
      <c r="A4" s="15"/>
      <c r="B4" s="16"/>
      <c r="C4" s="17"/>
      <c r="D4" s="18"/>
      <c r="E4" s="20"/>
      <c r="F4" s="13"/>
      <c r="G4" s="13"/>
    </row>
    <row r="5" spans="1:7" s="14" customFormat="1" ht="24.75" customHeight="1" x14ac:dyDescent="0.25">
      <c r="A5" s="15"/>
      <c r="B5" s="16"/>
      <c r="C5" s="217"/>
      <c r="D5" s="217"/>
      <c r="E5" s="217"/>
      <c r="F5" s="217"/>
      <c r="G5" s="13"/>
    </row>
    <row r="6" spans="1:7" s="14" customFormat="1" x14ac:dyDescent="0.25">
      <c r="A6" s="15"/>
      <c r="B6" s="16"/>
      <c r="C6" s="21" t="s">
        <v>217</v>
      </c>
      <c r="D6" s="22"/>
      <c r="E6" s="20"/>
      <c r="G6" s="13"/>
    </row>
    <row r="7" spans="1:7" ht="15.75" thickBot="1" x14ac:dyDescent="0.3"/>
    <row r="8" spans="1:7" s="28" customFormat="1" ht="34.15" customHeight="1" thickBot="1" x14ac:dyDescent="0.3">
      <c r="A8" s="24" t="s">
        <v>9</v>
      </c>
      <c r="B8" s="218" t="s">
        <v>10</v>
      </c>
      <c r="C8" s="219"/>
      <c r="D8" s="25" t="s">
        <v>11</v>
      </c>
      <c r="E8" s="26" t="s">
        <v>12</v>
      </c>
      <c r="F8" s="27" t="s">
        <v>13</v>
      </c>
      <c r="G8" s="27" t="s">
        <v>14</v>
      </c>
    </row>
    <row r="9" spans="1:7" s="28" customFormat="1" ht="15" customHeight="1" x14ac:dyDescent="0.25">
      <c r="A9" s="29"/>
      <c r="B9" s="210"/>
      <c r="C9" s="211"/>
      <c r="D9" s="30"/>
      <c r="E9" s="31"/>
      <c r="F9" s="29"/>
      <c r="G9" s="32"/>
    </row>
    <row r="10" spans="1:7" s="28" customFormat="1" ht="15" customHeight="1" x14ac:dyDescent="0.25">
      <c r="A10" s="29"/>
      <c r="B10" s="220" t="s">
        <v>15</v>
      </c>
      <c r="C10" s="221"/>
      <c r="D10" s="30"/>
      <c r="E10" s="31"/>
      <c r="F10" s="29"/>
      <c r="G10" s="32"/>
    </row>
    <row r="11" spans="1:7" s="28" customFormat="1" ht="27" customHeight="1" x14ac:dyDescent="0.25">
      <c r="A11" s="29"/>
      <c r="B11" s="222" t="s">
        <v>207</v>
      </c>
      <c r="C11" s="211"/>
      <c r="D11" s="30"/>
      <c r="E11" s="31"/>
      <c r="F11" s="29"/>
      <c r="G11" s="32"/>
    </row>
    <row r="12" spans="1:7" s="39" customFormat="1" ht="11.25" customHeight="1" x14ac:dyDescent="0.2">
      <c r="A12" s="33"/>
      <c r="B12" s="34"/>
      <c r="C12" s="34"/>
      <c r="D12" s="35"/>
      <c r="E12" s="36"/>
      <c r="F12" s="37"/>
      <c r="G12" s="38"/>
    </row>
    <row r="13" spans="1:7" s="39" customFormat="1" ht="15" customHeight="1" x14ac:dyDescent="0.2">
      <c r="A13" s="40">
        <v>1</v>
      </c>
      <c r="B13" s="209" t="s">
        <v>16</v>
      </c>
      <c r="C13" s="209"/>
      <c r="D13" s="41"/>
      <c r="E13" s="42"/>
      <c r="F13" s="43"/>
      <c r="G13" s="43"/>
    </row>
    <row r="14" spans="1:7" s="39" customFormat="1" ht="75" customHeight="1" x14ac:dyDescent="0.2">
      <c r="A14" s="29">
        <v>1.01</v>
      </c>
      <c r="B14" s="210" t="s">
        <v>17</v>
      </c>
      <c r="C14" s="211"/>
      <c r="D14" s="30" t="s">
        <v>18</v>
      </c>
      <c r="E14" s="44">
        <v>1</v>
      </c>
      <c r="F14" s="45"/>
      <c r="G14" s="46">
        <f>+E14*F14</f>
        <v>0</v>
      </c>
    </row>
    <row r="15" spans="1:7" s="51" customFormat="1" x14ac:dyDescent="0.25">
      <c r="A15" s="47"/>
      <c r="B15" s="212" t="s">
        <v>19</v>
      </c>
      <c r="C15" s="212"/>
      <c r="D15" s="47"/>
      <c r="E15" s="48"/>
      <c r="F15" s="49"/>
      <c r="G15" s="50">
        <f>SUM(G14)</f>
        <v>0</v>
      </c>
    </row>
    <row r="16" spans="1:7" s="51" customFormat="1" x14ac:dyDescent="0.25">
      <c r="E16" s="23"/>
      <c r="F16" s="52"/>
      <c r="G16" s="53"/>
    </row>
    <row r="17" spans="1:7" s="51" customFormat="1" ht="15" customHeight="1" x14ac:dyDescent="0.25">
      <c r="A17" s="40">
        <v>2</v>
      </c>
      <c r="B17" s="209" t="s">
        <v>20</v>
      </c>
      <c r="C17" s="209"/>
      <c r="D17" s="41"/>
      <c r="E17" s="42"/>
      <c r="F17" s="43"/>
      <c r="G17" s="54"/>
    </row>
    <row r="18" spans="1:7" s="39" customFormat="1" ht="62.25" customHeight="1" x14ac:dyDescent="0.2">
      <c r="A18" s="29">
        <v>2.0099999999999998</v>
      </c>
      <c r="B18" s="213" t="s">
        <v>21</v>
      </c>
      <c r="C18" s="214"/>
      <c r="D18" s="55" t="s">
        <v>22</v>
      </c>
      <c r="E18" s="56">
        <v>58.5</v>
      </c>
      <c r="F18" s="45"/>
      <c r="G18" s="46">
        <f t="shared" ref="G18:G23" si="0">+E18*F18</f>
        <v>0</v>
      </c>
    </row>
    <row r="19" spans="1:7" s="39" customFormat="1" ht="120.75" customHeight="1" x14ac:dyDescent="0.2">
      <c r="A19" s="29">
        <v>2.02</v>
      </c>
      <c r="B19" s="215" t="s">
        <v>23</v>
      </c>
      <c r="C19" s="216"/>
      <c r="D19" s="55" t="s">
        <v>24</v>
      </c>
      <c r="E19" s="56">
        <v>5.84</v>
      </c>
      <c r="F19" s="45"/>
      <c r="G19" s="46">
        <f t="shared" si="0"/>
        <v>0</v>
      </c>
    </row>
    <row r="20" spans="1:7" s="57" customFormat="1" ht="96" customHeight="1" x14ac:dyDescent="0.2">
      <c r="A20" s="29">
        <v>2.0299999999999998</v>
      </c>
      <c r="B20" s="215" t="s">
        <v>25</v>
      </c>
      <c r="C20" s="216"/>
      <c r="D20" s="55" t="s">
        <v>24</v>
      </c>
      <c r="E20" s="56">
        <v>1.2</v>
      </c>
      <c r="F20" s="45"/>
      <c r="G20" s="46">
        <f t="shared" si="0"/>
        <v>0</v>
      </c>
    </row>
    <row r="21" spans="1:7" s="57" customFormat="1" ht="133.5" customHeight="1" x14ac:dyDescent="0.2">
      <c r="A21" s="29">
        <v>2.04</v>
      </c>
      <c r="B21" s="213" t="s">
        <v>26</v>
      </c>
      <c r="C21" s="223"/>
      <c r="D21" s="55" t="s">
        <v>24</v>
      </c>
      <c r="E21" s="56">
        <v>13.76</v>
      </c>
      <c r="F21" s="45"/>
      <c r="G21" s="46">
        <f t="shared" si="0"/>
        <v>0</v>
      </c>
    </row>
    <row r="22" spans="1:7" s="57" customFormat="1" ht="98.25" customHeight="1" x14ac:dyDescent="0.2">
      <c r="A22" s="29">
        <v>2.0499999999999998</v>
      </c>
      <c r="B22" s="213" t="s">
        <v>208</v>
      </c>
      <c r="C22" s="223"/>
      <c r="D22" s="55" t="s">
        <v>24</v>
      </c>
      <c r="E22" s="56">
        <v>4.8</v>
      </c>
      <c r="F22" s="45"/>
      <c r="G22" s="46">
        <f t="shared" si="0"/>
        <v>0</v>
      </c>
    </row>
    <row r="23" spans="1:7" s="57" customFormat="1" ht="99" customHeight="1" x14ac:dyDescent="0.2">
      <c r="A23" s="58">
        <v>2.06</v>
      </c>
      <c r="B23" s="215" t="s">
        <v>27</v>
      </c>
      <c r="C23" s="216"/>
      <c r="D23" s="59" t="s">
        <v>24</v>
      </c>
      <c r="E23" s="56">
        <v>4.75</v>
      </c>
      <c r="F23" s="45"/>
      <c r="G23" s="60">
        <f t="shared" si="0"/>
        <v>0</v>
      </c>
    </row>
    <row r="24" spans="1:7" s="51" customFormat="1" x14ac:dyDescent="0.25">
      <c r="A24" s="47"/>
      <c r="B24" s="212" t="s">
        <v>28</v>
      </c>
      <c r="C24" s="212"/>
      <c r="D24" s="47"/>
      <c r="E24" s="61"/>
      <c r="F24" s="62"/>
      <c r="G24" s="63">
        <f>SUM(G18:G23)</f>
        <v>0</v>
      </c>
    </row>
    <row r="25" spans="1:7" s="57" customFormat="1" x14ac:dyDescent="0.2">
      <c r="A25" s="64"/>
      <c r="B25" s="65"/>
      <c r="C25" s="66"/>
      <c r="D25" s="67"/>
      <c r="E25" s="68"/>
      <c r="F25" s="69"/>
      <c r="G25" s="70"/>
    </row>
    <row r="26" spans="1:7" s="57" customFormat="1" ht="15" customHeight="1" x14ac:dyDescent="0.2">
      <c r="A26" s="40">
        <v>3</v>
      </c>
      <c r="B26" s="209" t="s">
        <v>29</v>
      </c>
      <c r="C26" s="209"/>
      <c r="D26" s="41"/>
      <c r="E26" s="71"/>
      <c r="F26" s="72"/>
      <c r="G26" s="73"/>
    </row>
    <row r="27" spans="1:7" s="57" customFormat="1" ht="72.75" customHeight="1" x14ac:dyDescent="0.2">
      <c r="A27" s="29">
        <v>3.01</v>
      </c>
      <c r="B27" s="215" t="s">
        <v>30</v>
      </c>
      <c r="C27" s="216"/>
      <c r="D27" s="55" t="s">
        <v>24</v>
      </c>
      <c r="E27" s="56">
        <v>5.9</v>
      </c>
      <c r="F27" s="74"/>
      <c r="G27" s="46">
        <f t="shared" ref="G27:G30" si="1">+E27*F27</f>
        <v>0</v>
      </c>
    </row>
    <row r="28" spans="1:7" s="57" customFormat="1" ht="26.25" customHeight="1" x14ac:dyDescent="0.2">
      <c r="A28" s="29">
        <v>3.02</v>
      </c>
      <c r="B28" s="215" t="s">
        <v>31</v>
      </c>
      <c r="C28" s="216"/>
      <c r="D28" s="55" t="s">
        <v>22</v>
      </c>
      <c r="E28" s="56">
        <v>37.9</v>
      </c>
      <c r="F28" s="74"/>
      <c r="G28" s="46">
        <f t="shared" si="1"/>
        <v>0</v>
      </c>
    </row>
    <row r="29" spans="1:7" s="57" customFormat="1" ht="39.75" customHeight="1" x14ac:dyDescent="0.2">
      <c r="A29" s="29">
        <v>3.03</v>
      </c>
      <c r="B29" s="215" t="s">
        <v>32</v>
      </c>
      <c r="C29" s="216"/>
      <c r="D29" s="55" t="s">
        <v>24</v>
      </c>
      <c r="E29" s="56">
        <v>3.25</v>
      </c>
      <c r="F29" s="74"/>
      <c r="G29" s="46">
        <f t="shared" si="1"/>
        <v>0</v>
      </c>
    </row>
    <row r="30" spans="1:7" s="57" customFormat="1" ht="36.75" customHeight="1" x14ac:dyDescent="0.2">
      <c r="A30" s="29">
        <v>3.04</v>
      </c>
      <c r="B30" s="215" t="s">
        <v>33</v>
      </c>
      <c r="C30" s="216"/>
      <c r="D30" s="55" t="s">
        <v>24</v>
      </c>
      <c r="E30" s="56">
        <v>0.12</v>
      </c>
      <c r="F30" s="74"/>
      <c r="G30" s="46">
        <f t="shared" si="1"/>
        <v>0</v>
      </c>
    </row>
    <row r="31" spans="1:7" s="57" customFormat="1" ht="49.5" customHeight="1" x14ac:dyDescent="0.2">
      <c r="A31" s="29">
        <v>3.05</v>
      </c>
      <c r="B31" s="215" t="s">
        <v>34</v>
      </c>
      <c r="C31" s="216"/>
      <c r="D31" s="55" t="s">
        <v>24</v>
      </c>
      <c r="E31" s="56">
        <v>0.6</v>
      </c>
      <c r="F31" s="74"/>
      <c r="G31" s="46">
        <f>+E31*F31</f>
        <v>0</v>
      </c>
    </row>
    <row r="32" spans="1:7" s="57" customFormat="1" ht="37.5" customHeight="1" x14ac:dyDescent="0.2">
      <c r="A32" s="29">
        <v>3.06</v>
      </c>
      <c r="B32" s="215" t="s">
        <v>35</v>
      </c>
      <c r="C32" s="216"/>
      <c r="D32" s="55" t="s">
        <v>24</v>
      </c>
      <c r="E32" s="56">
        <v>1.6</v>
      </c>
      <c r="F32" s="74"/>
      <c r="G32" s="46">
        <f t="shared" ref="G32:G38" si="2">+E32*F32</f>
        <v>0</v>
      </c>
    </row>
    <row r="33" spans="1:7" s="57" customFormat="1" ht="39" customHeight="1" x14ac:dyDescent="0.2">
      <c r="A33" s="29">
        <v>3.07</v>
      </c>
      <c r="B33" s="215" t="s">
        <v>36</v>
      </c>
      <c r="C33" s="216"/>
      <c r="D33" s="55" t="s">
        <v>24</v>
      </c>
      <c r="E33" s="56">
        <v>1.7</v>
      </c>
      <c r="F33" s="74"/>
      <c r="G33" s="46">
        <f t="shared" si="2"/>
        <v>0</v>
      </c>
    </row>
    <row r="34" spans="1:7" s="57" customFormat="1" ht="38.25" customHeight="1" x14ac:dyDescent="0.2">
      <c r="A34" s="29">
        <v>3.08</v>
      </c>
      <c r="B34" s="215" t="s">
        <v>37</v>
      </c>
      <c r="C34" s="216"/>
      <c r="D34" s="55" t="s">
        <v>24</v>
      </c>
      <c r="E34" s="56">
        <v>0.46</v>
      </c>
      <c r="F34" s="74"/>
      <c r="G34" s="46">
        <f t="shared" si="2"/>
        <v>0</v>
      </c>
    </row>
    <row r="35" spans="1:7" s="39" customFormat="1" ht="36.75" customHeight="1" x14ac:dyDescent="0.2">
      <c r="A35" s="29">
        <v>3.09</v>
      </c>
      <c r="B35" s="215" t="s">
        <v>38</v>
      </c>
      <c r="C35" s="216"/>
      <c r="D35" s="55" t="s">
        <v>24</v>
      </c>
      <c r="E35" s="56">
        <v>0.5</v>
      </c>
      <c r="F35" s="74"/>
      <c r="G35" s="46">
        <f t="shared" si="2"/>
        <v>0</v>
      </c>
    </row>
    <row r="36" spans="1:7" s="57" customFormat="1" ht="39" customHeight="1" x14ac:dyDescent="0.2">
      <c r="A36" s="29">
        <v>3.1</v>
      </c>
      <c r="B36" s="215" t="s">
        <v>39</v>
      </c>
      <c r="C36" s="216"/>
      <c r="D36" s="55" t="s">
        <v>24</v>
      </c>
      <c r="E36" s="56">
        <v>0.14000000000000001</v>
      </c>
      <c r="F36" s="74"/>
      <c r="G36" s="46">
        <f t="shared" si="2"/>
        <v>0</v>
      </c>
    </row>
    <row r="37" spans="1:7" s="57" customFormat="1" ht="48" customHeight="1" x14ac:dyDescent="0.2">
      <c r="A37" s="29">
        <v>3.11</v>
      </c>
      <c r="B37" s="215" t="s">
        <v>40</v>
      </c>
      <c r="C37" s="216"/>
      <c r="D37" s="55" t="s">
        <v>22</v>
      </c>
      <c r="E37" s="56">
        <v>37</v>
      </c>
      <c r="F37" s="74"/>
      <c r="G37" s="46">
        <f t="shared" si="2"/>
        <v>0</v>
      </c>
    </row>
    <row r="38" spans="1:7" s="161" customFormat="1" ht="37.5" customHeight="1" x14ac:dyDescent="0.2">
      <c r="A38" s="58">
        <v>3.12</v>
      </c>
      <c r="B38" s="228" t="s">
        <v>216</v>
      </c>
      <c r="C38" s="229"/>
      <c r="D38" s="59" t="s">
        <v>22</v>
      </c>
      <c r="E38" s="159">
        <v>23.01</v>
      </c>
      <c r="F38" s="160"/>
      <c r="G38" s="46">
        <f t="shared" si="2"/>
        <v>0</v>
      </c>
    </row>
    <row r="39" spans="1:7" s="77" customFormat="1" x14ac:dyDescent="0.25">
      <c r="A39" s="48"/>
      <c r="B39" s="224" t="s">
        <v>41</v>
      </c>
      <c r="C39" s="224"/>
      <c r="D39" s="48"/>
      <c r="E39" s="61"/>
      <c r="F39" s="61"/>
      <c r="G39" s="76">
        <f>SUM(G27:G38)</f>
        <v>0</v>
      </c>
    </row>
    <row r="40" spans="1:7" s="77" customFormat="1" x14ac:dyDescent="0.25">
      <c r="E40" s="78"/>
      <c r="F40" s="79"/>
      <c r="G40" s="80"/>
    </row>
    <row r="41" spans="1:7" s="84" customFormat="1" ht="15" customHeight="1" x14ac:dyDescent="0.2">
      <c r="A41" s="81">
        <v>4</v>
      </c>
      <c r="B41" s="225" t="s">
        <v>42</v>
      </c>
      <c r="C41" s="225"/>
      <c r="D41" s="82"/>
      <c r="E41" s="71"/>
      <c r="F41" s="71"/>
      <c r="G41" s="83"/>
    </row>
    <row r="42" spans="1:7" s="84" customFormat="1" ht="25.9" customHeight="1" x14ac:dyDescent="0.2">
      <c r="A42" s="58"/>
      <c r="B42" s="226" t="s">
        <v>43</v>
      </c>
      <c r="C42" s="227"/>
      <c r="D42" s="85"/>
      <c r="E42" s="44"/>
      <c r="F42" s="44"/>
      <c r="G42" s="60"/>
    </row>
    <row r="43" spans="1:7" s="84" customFormat="1" ht="16.149999999999999" customHeight="1" x14ac:dyDescent="0.2">
      <c r="A43" s="58">
        <v>4.01</v>
      </c>
      <c r="B43" s="226" t="s">
        <v>44</v>
      </c>
      <c r="C43" s="227"/>
      <c r="D43" s="85" t="s">
        <v>45</v>
      </c>
      <c r="E43" s="44">
        <v>942.7</v>
      </c>
      <c r="F43" s="75"/>
      <c r="G43" s="60">
        <f>+E43*F43</f>
        <v>0</v>
      </c>
    </row>
    <row r="44" spans="1:7" s="84" customFormat="1" ht="14.45" customHeight="1" x14ac:dyDescent="0.2">
      <c r="A44" s="58">
        <v>4.0199999999999996</v>
      </c>
      <c r="B44" s="226" t="s">
        <v>46</v>
      </c>
      <c r="C44" s="227"/>
      <c r="D44" s="85" t="s">
        <v>45</v>
      </c>
      <c r="E44" s="44">
        <v>731.54</v>
      </c>
      <c r="F44" s="75"/>
      <c r="G44" s="60">
        <f>+E44*F44</f>
        <v>0</v>
      </c>
    </row>
    <row r="45" spans="1:7" x14ac:dyDescent="0.25">
      <c r="A45" s="48"/>
      <c r="B45" s="224" t="s">
        <v>47</v>
      </c>
      <c r="C45" s="224"/>
      <c r="D45" s="48"/>
      <c r="E45" s="61"/>
      <c r="F45" s="61"/>
      <c r="G45" s="76">
        <f>SUM(G43:G44)</f>
        <v>0</v>
      </c>
    </row>
    <row r="46" spans="1:7" s="77" customFormat="1" ht="16.5" customHeight="1" x14ac:dyDescent="0.25">
      <c r="E46" s="78"/>
      <c r="F46" s="79"/>
      <c r="G46" s="80"/>
    </row>
    <row r="47" spans="1:7" s="39" customFormat="1" ht="15" customHeight="1" x14ac:dyDescent="0.2">
      <c r="A47" s="40">
        <v>5</v>
      </c>
      <c r="B47" s="209" t="s">
        <v>48</v>
      </c>
      <c r="C47" s="209"/>
      <c r="D47" s="41"/>
      <c r="E47" s="71"/>
      <c r="F47" s="72"/>
      <c r="G47" s="73"/>
    </row>
    <row r="48" spans="1:7" s="39" customFormat="1" ht="86.25" customHeight="1" x14ac:dyDescent="0.2">
      <c r="A48" s="29">
        <v>5.01</v>
      </c>
      <c r="B48" s="215" t="s">
        <v>49</v>
      </c>
      <c r="C48" s="216"/>
      <c r="D48" s="55" t="s">
        <v>24</v>
      </c>
      <c r="E48" s="56">
        <v>12.23</v>
      </c>
      <c r="F48" s="74"/>
      <c r="G48" s="46">
        <f t="shared" ref="G48:G52" si="3">+E48*F48</f>
        <v>0</v>
      </c>
    </row>
    <row r="49" spans="1:7" s="39" customFormat="1" ht="87.75" customHeight="1" x14ac:dyDescent="0.2">
      <c r="A49" s="29">
        <v>5.0199999999999996</v>
      </c>
      <c r="B49" s="215" t="s">
        <v>50</v>
      </c>
      <c r="C49" s="216"/>
      <c r="D49" s="55" t="s">
        <v>22</v>
      </c>
      <c r="E49" s="56">
        <v>17.25</v>
      </c>
      <c r="F49" s="74"/>
      <c r="G49" s="46">
        <f t="shared" si="3"/>
        <v>0</v>
      </c>
    </row>
    <row r="50" spans="1:7" s="86" customFormat="1" ht="66" customHeight="1" x14ac:dyDescent="0.25">
      <c r="A50" s="29">
        <v>5.03</v>
      </c>
      <c r="B50" s="215" t="s">
        <v>51</v>
      </c>
      <c r="C50" s="216"/>
      <c r="D50" s="55" t="s">
        <v>52</v>
      </c>
      <c r="E50" s="56">
        <v>5.3</v>
      </c>
      <c r="F50" s="74"/>
      <c r="G50" s="46">
        <f t="shared" si="3"/>
        <v>0</v>
      </c>
    </row>
    <row r="51" spans="1:7" s="86" customFormat="1" ht="75" customHeight="1" x14ac:dyDescent="0.25">
      <c r="A51" s="29">
        <v>5.04</v>
      </c>
      <c r="B51" s="230" t="s">
        <v>53</v>
      </c>
      <c r="C51" s="231"/>
      <c r="D51" s="87" t="s">
        <v>22</v>
      </c>
      <c r="E51" s="56">
        <v>3.25</v>
      </c>
      <c r="F51" s="74"/>
      <c r="G51" s="46">
        <f t="shared" si="3"/>
        <v>0</v>
      </c>
    </row>
    <row r="52" spans="1:7" s="86" customFormat="1" ht="193.5" customHeight="1" x14ac:dyDescent="0.25">
      <c r="A52" s="29">
        <v>5.05</v>
      </c>
      <c r="B52" s="230" t="s">
        <v>54</v>
      </c>
      <c r="C52" s="231"/>
      <c r="D52" s="87" t="s">
        <v>22</v>
      </c>
      <c r="E52" s="56">
        <v>114.35</v>
      </c>
      <c r="F52" s="74"/>
      <c r="G52" s="46">
        <f t="shared" si="3"/>
        <v>0</v>
      </c>
    </row>
    <row r="53" spans="1:7" s="86" customFormat="1" ht="135.75" customHeight="1" x14ac:dyDescent="0.25">
      <c r="A53" s="29">
        <v>5.0599999999999996</v>
      </c>
      <c r="B53" s="230" t="s">
        <v>55</v>
      </c>
      <c r="C53" s="231"/>
      <c r="D53" s="87" t="s">
        <v>22</v>
      </c>
      <c r="E53" s="56">
        <v>35</v>
      </c>
      <c r="F53" s="74"/>
      <c r="G53" s="46">
        <f>+E53*F53</f>
        <v>0</v>
      </c>
    </row>
    <row r="54" spans="1:7" s="86" customFormat="1" ht="38.25" customHeight="1" x14ac:dyDescent="0.25">
      <c r="A54" s="29">
        <v>5.07</v>
      </c>
      <c r="B54" s="210" t="s">
        <v>56</v>
      </c>
      <c r="C54" s="232"/>
      <c r="D54" s="88" t="s">
        <v>22</v>
      </c>
      <c r="E54" s="89">
        <v>24.35</v>
      </c>
      <c r="F54" s="90"/>
      <c r="G54" s="46">
        <f t="shared" ref="G54:G56" si="4">+E54*F54</f>
        <v>0</v>
      </c>
    </row>
    <row r="55" spans="1:7" s="86" customFormat="1" ht="51" customHeight="1" x14ac:dyDescent="0.25">
      <c r="A55" s="29">
        <v>5.08</v>
      </c>
      <c r="B55" s="210" t="s">
        <v>57</v>
      </c>
      <c r="C55" s="232"/>
      <c r="D55" s="88" t="s">
        <v>22</v>
      </c>
      <c r="E55" s="89">
        <v>3.31</v>
      </c>
      <c r="F55" s="90"/>
      <c r="G55" s="46">
        <f t="shared" si="4"/>
        <v>0</v>
      </c>
    </row>
    <row r="56" spans="1:7" s="86" customFormat="1" ht="49.5" customHeight="1" x14ac:dyDescent="0.25">
      <c r="A56" s="29">
        <v>5.09</v>
      </c>
      <c r="B56" s="210" t="s">
        <v>58</v>
      </c>
      <c r="C56" s="232"/>
      <c r="D56" s="88" t="s">
        <v>22</v>
      </c>
      <c r="E56" s="89">
        <v>4.5199999999999996</v>
      </c>
      <c r="F56" s="90"/>
      <c r="G56" s="46">
        <f t="shared" si="4"/>
        <v>0</v>
      </c>
    </row>
    <row r="57" spans="1:7" s="77" customFormat="1" x14ac:dyDescent="0.25">
      <c r="A57" s="47"/>
      <c r="B57" s="212" t="s">
        <v>59</v>
      </c>
      <c r="C57" s="212"/>
      <c r="D57" s="47"/>
      <c r="E57" s="61"/>
      <c r="F57" s="62"/>
      <c r="G57" s="63">
        <f>SUM(G48:G56)</f>
        <v>0</v>
      </c>
    </row>
    <row r="58" spans="1:7" s="77" customFormat="1" ht="15.75" customHeight="1" x14ac:dyDescent="0.25">
      <c r="A58" s="91"/>
      <c r="B58" s="92"/>
      <c r="C58" s="92"/>
      <c r="D58" s="91"/>
      <c r="E58" s="93"/>
      <c r="F58" s="94"/>
      <c r="G58" s="95"/>
    </row>
    <row r="59" spans="1:7" s="57" customFormat="1" ht="15" customHeight="1" x14ac:dyDescent="0.2">
      <c r="A59" s="40">
        <v>6</v>
      </c>
      <c r="B59" s="209" t="s">
        <v>60</v>
      </c>
      <c r="C59" s="209"/>
      <c r="D59" s="41"/>
      <c r="E59" s="71"/>
      <c r="F59" s="72"/>
      <c r="G59" s="73"/>
    </row>
    <row r="60" spans="1:7" s="86" customFormat="1" ht="157.5" customHeight="1" x14ac:dyDescent="0.25">
      <c r="A60" s="29">
        <v>6.01</v>
      </c>
      <c r="B60" s="215" t="s">
        <v>61</v>
      </c>
      <c r="C60" s="216"/>
      <c r="D60" s="55" t="s">
        <v>22</v>
      </c>
      <c r="E60" s="56">
        <v>56</v>
      </c>
      <c r="F60" s="74"/>
      <c r="G60" s="46">
        <f t="shared" ref="G60:G64" si="5">+E60*F60</f>
        <v>0</v>
      </c>
    </row>
    <row r="61" spans="1:7" s="86" customFormat="1" ht="74.25" customHeight="1" x14ac:dyDescent="0.25">
      <c r="A61" s="29">
        <v>6.02</v>
      </c>
      <c r="B61" s="213" t="s">
        <v>62</v>
      </c>
      <c r="C61" s="223"/>
      <c r="D61" s="87" t="s">
        <v>22</v>
      </c>
      <c r="E61" s="56">
        <v>60</v>
      </c>
      <c r="F61" s="74"/>
      <c r="G61" s="46">
        <f t="shared" si="5"/>
        <v>0</v>
      </c>
    </row>
    <row r="62" spans="1:7" s="86" customFormat="1" ht="60.75" customHeight="1" x14ac:dyDescent="0.25">
      <c r="A62" s="29">
        <v>6.03</v>
      </c>
      <c r="B62" s="233" t="s">
        <v>63</v>
      </c>
      <c r="C62" s="234"/>
      <c r="D62" s="87" t="s">
        <v>22</v>
      </c>
      <c r="E62" s="56">
        <v>60</v>
      </c>
      <c r="F62" s="74"/>
      <c r="G62" s="46">
        <f t="shared" si="5"/>
        <v>0</v>
      </c>
    </row>
    <row r="63" spans="1:7" s="86" customFormat="1" ht="60" customHeight="1" x14ac:dyDescent="0.25">
      <c r="A63" s="29">
        <v>6.04</v>
      </c>
      <c r="B63" s="233" t="s">
        <v>64</v>
      </c>
      <c r="C63" s="234"/>
      <c r="D63" s="87" t="s">
        <v>22</v>
      </c>
      <c r="E63" s="56">
        <v>60</v>
      </c>
      <c r="F63" s="74"/>
      <c r="G63" s="46">
        <f t="shared" si="5"/>
        <v>0</v>
      </c>
    </row>
    <row r="64" spans="1:7" s="86" customFormat="1" ht="37.5" customHeight="1" x14ac:dyDescent="0.25">
      <c r="A64" s="29">
        <v>6.05</v>
      </c>
      <c r="B64" s="213" t="s">
        <v>65</v>
      </c>
      <c r="C64" s="223"/>
      <c r="D64" s="87" t="s">
        <v>22</v>
      </c>
      <c r="E64" s="56">
        <v>24.65</v>
      </c>
      <c r="F64" s="74"/>
      <c r="G64" s="46">
        <f t="shared" si="5"/>
        <v>0</v>
      </c>
    </row>
    <row r="65" spans="1:7" s="51" customFormat="1" x14ac:dyDescent="0.25">
      <c r="A65" s="47"/>
      <c r="B65" s="212" t="s">
        <v>66</v>
      </c>
      <c r="C65" s="212"/>
      <c r="D65" s="47"/>
      <c r="E65" s="61"/>
      <c r="F65" s="62"/>
      <c r="G65" s="63">
        <f>SUM(G60:G64)</f>
        <v>0</v>
      </c>
    </row>
    <row r="66" spans="1:7" s="51" customFormat="1" ht="12" customHeight="1" x14ac:dyDescent="0.25">
      <c r="E66" s="78"/>
      <c r="F66" s="96"/>
      <c r="G66" s="97"/>
    </row>
    <row r="67" spans="1:7" s="39" customFormat="1" ht="15" customHeight="1" x14ac:dyDescent="0.2">
      <c r="A67" s="40">
        <v>7</v>
      </c>
      <c r="B67" s="209" t="s">
        <v>67</v>
      </c>
      <c r="C67" s="209"/>
      <c r="D67" s="41"/>
      <c r="E67" s="71"/>
      <c r="F67" s="72"/>
      <c r="G67" s="73"/>
    </row>
    <row r="68" spans="1:7" s="39" customFormat="1" ht="37.9" customHeight="1" x14ac:dyDescent="0.2">
      <c r="A68" s="29">
        <v>7.01</v>
      </c>
      <c r="B68" s="230" t="s">
        <v>68</v>
      </c>
      <c r="C68" s="211"/>
      <c r="D68" s="30" t="s">
        <v>22</v>
      </c>
      <c r="E68" s="56">
        <v>89.35</v>
      </c>
      <c r="F68" s="46"/>
      <c r="G68" s="46">
        <f>+E68*F68</f>
        <v>0</v>
      </c>
    </row>
    <row r="69" spans="1:7" s="39" customFormat="1" ht="36" customHeight="1" x14ac:dyDescent="0.2">
      <c r="A69" s="29">
        <v>7.02</v>
      </c>
      <c r="B69" s="230" t="s">
        <v>69</v>
      </c>
      <c r="C69" s="211"/>
      <c r="D69" s="30" t="s">
        <v>22</v>
      </c>
      <c r="E69" s="56">
        <v>35</v>
      </c>
      <c r="F69" s="46"/>
      <c r="G69" s="46">
        <f>+E69*F69</f>
        <v>0</v>
      </c>
    </row>
    <row r="70" spans="1:7" s="51" customFormat="1" x14ac:dyDescent="0.25">
      <c r="A70" s="47"/>
      <c r="B70" s="212" t="s">
        <v>70</v>
      </c>
      <c r="C70" s="212"/>
      <c r="D70" s="47"/>
      <c r="E70" s="61"/>
      <c r="F70" s="62"/>
      <c r="G70" s="63">
        <f>SUM(G68:G69)</f>
        <v>0</v>
      </c>
    </row>
    <row r="71" spans="1:7" s="51" customFormat="1" ht="12" customHeight="1" x14ac:dyDescent="0.25">
      <c r="E71" s="78"/>
      <c r="F71" s="96"/>
      <c r="G71" s="97"/>
    </row>
    <row r="72" spans="1:7" s="39" customFormat="1" ht="15" customHeight="1" x14ac:dyDescent="0.2">
      <c r="A72" s="40">
        <v>8</v>
      </c>
      <c r="B72" s="209" t="s">
        <v>71</v>
      </c>
      <c r="C72" s="209"/>
      <c r="D72" s="41"/>
      <c r="E72" s="71"/>
      <c r="F72" s="72"/>
      <c r="G72" s="73"/>
    </row>
    <row r="73" spans="1:7" s="57" customFormat="1" ht="60.75" customHeight="1" x14ac:dyDescent="0.2">
      <c r="A73" s="29">
        <v>8.01</v>
      </c>
      <c r="B73" s="230" t="s">
        <v>72</v>
      </c>
      <c r="C73" s="211"/>
      <c r="D73" s="30" t="s">
        <v>22</v>
      </c>
      <c r="E73" s="44">
        <v>11.8</v>
      </c>
      <c r="F73" s="74"/>
      <c r="G73" s="46">
        <f t="shared" ref="G73:G76" si="6">+E73*F73</f>
        <v>0</v>
      </c>
    </row>
    <row r="74" spans="1:7" s="57" customFormat="1" ht="39.6" customHeight="1" x14ac:dyDescent="0.2">
      <c r="A74" s="29">
        <v>8.02</v>
      </c>
      <c r="B74" s="235" t="s">
        <v>73</v>
      </c>
      <c r="C74" s="236"/>
      <c r="D74" s="30" t="s">
        <v>52</v>
      </c>
      <c r="E74" s="44">
        <v>13.5</v>
      </c>
      <c r="F74" s="74"/>
      <c r="G74" s="46">
        <f t="shared" si="6"/>
        <v>0</v>
      </c>
    </row>
    <row r="75" spans="1:7" s="57" customFormat="1" ht="72" customHeight="1" x14ac:dyDescent="0.2">
      <c r="A75" s="29">
        <v>8.0299999999999994</v>
      </c>
      <c r="B75" s="230" t="s">
        <v>74</v>
      </c>
      <c r="C75" s="211"/>
      <c r="D75" s="30" t="s">
        <v>22</v>
      </c>
      <c r="E75" s="44">
        <v>25</v>
      </c>
      <c r="F75" s="74"/>
      <c r="G75" s="46">
        <f t="shared" si="6"/>
        <v>0</v>
      </c>
    </row>
    <row r="76" spans="1:7" s="57" customFormat="1" ht="132.75" customHeight="1" x14ac:dyDescent="0.2">
      <c r="A76" s="29">
        <v>8.0399999999999991</v>
      </c>
      <c r="B76" s="230" t="s">
        <v>75</v>
      </c>
      <c r="C76" s="211"/>
      <c r="D76" s="55" t="s">
        <v>22</v>
      </c>
      <c r="E76" s="56">
        <v>16</v>
      </c>
      <c r="F76" s="74"/>
      <c r="G76" s="46">
        <f t="shared" si="6"/>
        <v>0</v>
      </c>
    </row>
    <row r="77" spans="1:7" s="77" customFormat="1" x14ac:dyDescent="0.25">
      <c r="A77" s="48"/>
      <c r="B77" s="224" t="s">
        <v>76</v>
      </c>
      <c r="C77" s="224"/>
      <c r="D77" s="48"/>
      <c r="E77" s="61"/>
      <c r="F77" s="61"/>
      <c r="G77" s="76">
        <f>SUM(G73:G76)</f>
        <v>0</v>
      </c>
    </row>
    <row r="78" spans="1:7" s="77" customFormat="1" x14ac:dyDescent="0.25">
      <c r="E78" s="78"/>
      <c r="F78" s="79"/>
      <c r="G78" s="80"/>
    </row>
    <row r="79" spans="1:7" s="98" customFormat="1" ht="15" customHeight="1" x14ac:dyDescent="0.2">
      <c r="A79" s="40">
        <v>9</v>
      </c>
      <c r="B79" s="209" t="s">
        <v>77</v>
      </c>
      <c r="C79" s="209"/>
      <c r="D79" s="41"/>
      <c r="E79" s="71"/>
      <c r="F79" s="72"/>
      <c r="G79" s="73"/>
    </row>
    <row r="80" spans="1:7" s="98" customFormat="1" ht="85.5" customHeight="1" x14ac:dyDescent="0.2">
      <c r="A80" s="29">
        <v>9.01</v>
      </c>
      <c r="B80" s="230" t="s">
        <v>78</v>
      </c>
      <c r="C80" s="211"/>
      <c r="D80" s="30" t="s">
        <v>79</v>
      </c>
      <c r="E80" s="44">
        <v>1</v>
      </c>
      <c r="F80" s="74"/>
      <c r="G80" s="46">
        <f t="shared" ref="G80:G87" si="7">+E80*F80</f>
        <v>0</v>
      </c>
    </row>
    <row r="81" spans="1:7" s="98" customFormat="1" ht="84.75" customHeight="1" x14ac:dyDescent="0.2">
      <c r="A81" s="29">
        <v>9.02</v>
      </c>
      <c r="B81" s="230" t="s">
        <v>80</v>
      </c>
      <c r="C81" s="211"/>
      <c r="D81" s="30" t="s">
        <v>79</v>
      </c>
      <c r="E81" s="44">
        <v>1</v>
      </c>
      <c r="F81" s="74"/>
      <c r="G81" s="46">
        <f t="shared" si="7"/>
        <v>0</v>
      </c>
    </row>
    <row r="82" spans="1:7" s="98" customFormat="1" ht="84.75" customHeight="1" x14ac:dyDescent="0.2">
      <c r="A82" s="29">
        <v>9.0299999999999994</v>
      </c>
      <c r="B82" s="230" t="s">
        <v>81</v>
      </c>
      <c r="C82" s="211"/>
      <c r="D82" s="55" t="s">
        <v>79</v>
      </c>
      <c r="E82" s="56">
        <v>1</v>
      </c>
      <c r="F82" s="74"/>
      <c r="G82" s="46">
        <f t="shared" si="7"/>
        <v>0</v>
      </c>
    </row>
    <row r="83" spans="1:7" s="98" customFormat="1" ht="84.75" customHeight="1" x14ac:dyDescent="0.2">
      <c r="A83" s="29">
        <v>9.0399999999999991</v>
      </c>
      <c r="B83" s="230" t="s">
        <v>82</v>
      </c>
      <c r="C83" s="211"/>
      <c r="D83" s="55" t="s">
        <v>79</v>
      </c>
      <c r="E83" s="56">
        <v>1</v>
      </c>
      <c r="F83" s="74"/>
      <c r="G83" s="46">
        <f t="shared" si="7"/>
        <v>0</v>
      </c>
    </row>
    <row r="84" spans="1:7" s="98" customFormat="1" ht="122.25" customHeight="1" x14ac:dyDescent="0.2">
      <c r="A84" s="29"/>
      <c r="B84" s="215" t="s">
        <v>83</v>
      </c>
      <c r="C84" s="215"/>
      <c r="D84" s="55"/>
      <c r="E84" s="56"/>
      <c r="F84" s="74"/>
      <c r="G84" s="46"/>
    </row>
    <row r="85" spans="1:7" s="98" customFormat="1" ht="14.25" customHeight="1" x14ac:dyDescent="0.2">
      <c r="A85" s="29">
        <v>9.06</v>
      </c>
      <c r="B85" s="213" t="s">
        <v>84</v>
      </c>
      <c r="C85" s="223"/>
      <c r="D85" s="55" t="s">
        <v>79</v>
      </c>
      <c r="E85" s="56">
        <v>3</v>
      </c>
      <c r="F85" s="74"/>
      <c r="G85" s="46">
        <f t="shared" si="7"/>
        <v>0</v>
      </c>
    </row>
    <row r="86" spans="1:7" s="98" customFormat="1" ht="14.25" customHeight="1" x14ac:dyDescent="0.2">
      <c r="A86" s="29">
        <v>9.07</v>
      </c>
      <c r="B86" s="213" t="s">
        <v>85</v>
      </c>
      <c r="C86" s="223"/>
      <c r="D86" s="55" t="s">
        <v>79</v>
      </c>
      <c r="E86" s="56">
        <v>1</v>
      </c>
      <c r="F86" s="74"/>
      <c r="G86" s="46">
        <f t="shared" si="7"/>
        <v>0</v>
      </c>
    </row>
    <row r="87" spans="1:7" s="98" customFormat="1" ht="14.25" customHeight="1" x14ac:dyDescent="0.2">
      <c r="A87" s="29">
        <v>9.08</v>
      </c>
      <c r="B87" s="215" t="s">
        <v>86</v>
      </c>
      <c r="C87" s="216"/>
      <c r="D87" s="30" t="s">
        <v>79</v>
      </c>
      <c r="E87" s="44">
        <v>1</v>
      </c>
      <c r="F87" s="46"/>
      <c r="G87" s="46">
        <f t="shared" si="7"/>
        <v>0</v>
      </c>
    </row>
    <row r="88" spans="1:7" s="51" customFormat="1" x14ac:dyDescent="0.25">
      <c r="A88" s="47"/>
      <c r="B88" s="212" t="s">
        <v>87</v>
      </c>
      <c r="C88" s="212"/>
      <c r="D88" s="47"/>
      <c r="E88" s="61"/>
      <c r="F88" s="62"/>
      <c r="G88" s="63">
        <f>SUM(G80:G87)</f>
        <v>0</v>
      </c>
    </row>
    <row r="89" spans="1:7" s="51" customFormat="1" x14ac:dyDescent="0.25">
      <c r="E89" s="78"/>
      <c r="F89" s="96"/>
      <c r="G89" s="97"/>
    </row>
    <row r="90" spans="1:7" s="99" customFormat="1" ht="15" customHeight="1" x14ac:dyDescent="0.25">
      <c r="A90" s="40">
        <v>10</v>
      </c>
      <c r="B90" s="209" t="s">
        <v>88</v>
      </c>
      <c r="C90" s="209"/>
      <c r="D90" s="41"/>
      <c r="E90" s="71"/>
      <c r="F90" s="72"/>
      <c r="G90" s="73"/>
    </row>
    <row r="91" spans="1:7" s="99" customFormat="1" ht="132.75" customHeight="1" x14ac:dyDescent="0.25">
      <c r="A91" s="29">
        <v>10.01</v>
      </c>
      <c r="B91" s="215" t="s">
        <v>89</v>
      </c>
      <c r="C91" s="216"/>
      <c r="D91" s="55" t="s">
        <v>22</v>
      </c>
      <c r="E91" s="56">
        <v>89.5</v>
      </c>
      <c r="F91" s="45"/>
      <c r="G91" s="46">
        <f>+E91*F91</f>
        <v>0</v>
      </c>
    </row>
    <row r="92" spans="1:7" s="99" customFormat="1" ht="74.25" customHeight="1" x14ac:dyDescent="0.25">
      <c r="A92" s="29">
        <v>10.02</v>
      </c>
      <c r="B92" s="215" t="s">
        <v>90</v>
      </c>
      <c r="C92" s="216"/>
      <c r="D92" s="55" t="s">
        <v>22</v>
      </c>
      <c r="E92" s="56">
        <v>89.5</v>
      </c>
      <c r="F92" s="45"/>
      <c r="G92" s="46">
        <f>+E92*F92</f>
        <v>0</v>
      </c>
    </row>
    <row r="93" spans="1:7" s="51" customFormat="1" x14ac:dyDescent="0.25">
      <c r="A93" s="47"/>
      <c r="B93" s="212" t="s">
        <v>91</v>
      </c>
      <c r="C93" s="212"/>
      <c r="D93" s="47"/>
      <c r="E93" s="61"/>
      <c r="F93" s="62"/>
      <c r="G93" s="63">
        <f>SUM(G91:G92)</f>
        <v>0</v>
      </c>
    </row>
    <row r="94" spans="1:7" s="77" customFormat="1" x14ac:dyDescent="0.25">
      <c r="E94" s="78"/>
      <c r="F94" s="79"/>
      <c r="G94" s="80"/>
    </row>
    <row r="95" spans="1:7" s="99" customFormat="1" ht="15" customHeight="1" x14ac:dyDescent="0.25">
      <c r="A95" s="40">
        <v>11</v>
      </c>
      <c r="B95" s="209" t="s">
        <v>92</v>
      </c>
      <c r="C95" s="209"/>
      <c r="D95" s="41"/>
      <c r="E95" s="71"/>
      <c r="F95" s="72"/>
      <c r="G95" s="73"/>
    </row>
    <row r="96" spans="1:7" s="99" customFormat="1" ht="85.5" customHeight="1" x14ac:dyDescent="0.25">
      <c r="A96" s="29">
        <v>11.01</v>
      </c>
      <c r="B96" s="215" t="s">
        <v>93</v>
      </c>
      <c r="C96" s="216"/>
      <c r="D96" s="55" t="s">
        <v>22</v>
      </c>
      <c r="E96" s="56">
        <v>60</v>
      </c>
      <c r="F96" s="45"/>
      <c r="G96" s="74">
        <f>+E96*F96</f>
        <v>0</v>
      </c>
    </row>
    <row r="97" spans="1:7" s="51" customFormat="1" x14ac:dyDescent="0.25">
      <c r="A97" s="47"/>
      <c r="B97" s="212" t="s">
        <v>94</v>
      </c>
      <c r="C97" s="212"/>
      <c r="D97" s="47"/>
      <c r="E97" s="61"/>
      <c r="F97" s="62"/>
      <c r="G97" s="63">
        <f>SUM(G96:G96)</f>
        <v>0</v>
      </c>
    </row>
    <row r="98" spans="1:7" s="77" customFormat="1" x14ac:dyDescent="0.25">
      <c r="E98" s="78"/>
      <c r="F98" s="79"/>
      <c r="G98" s="80"/>
    </row>
    <row r="99" spans="1:7" s="99" customFormat="1" ht="15" customHeight="1" x14ac:dyDescent="0.25">
      <c r="A99" s="40">
        <v>12</v>
      </c>
      <c r="B99" s="209" t="s">
        <v>95</v>
      </c>
      <c r="C99" s="209"/>
      <c r="D99" s="41"/>
      <c r="E99" s="71"/>
      <c r="F99" s="72"/>
      <c r="G99" s="73"/>
    </row>
    <row r="100" spans="1:7" s="86" customFormat="1" ht="38.25" customHeight="1" x14ac:dyDescent="0.25">
      <c r="A100" s="29">
        <v>12.01</v>
      </c>
      <c r="B100" s="210" t="s">
        <v>96</v>
      </c>
      <c r="C100" s="211"/>
      <c r="D100" s="30" t="s">
        <v>52</v>
      </c>
      <c r="E100" s="44">
        <v>15.3</v>
      </c>
      <c r="F100" s="101"/>
      <c r="G100" s="46">
        <f t="shared" ref="G100:G105" si="8">+E100*F100</f>
        <v>0</v>
      </c>
    </row>
    <row r="101" spans="1:7" s="86" customFormat="1" ht="49.5" customHeight="1" x14ac:dyDescent="0.25">
      <c r="A101" s="29">
        <v>12.02</v>
      </c>
      <c r="B101" s="210" t="s">
        <v>97</v>
      </c>
      <c r="C101" s="211"/>
      <c r="D101" s="30" t="s">
        <v>52</v>
      </c>
      <c r="E101" s="44">
        <v>7.5</v>
      </c>
      <c r="F101" s="101"/>
      <c r="G101" s="46">
        <f t="shared" si="8"/>
        <v>0</v>
      </c>
    </row>
    <row r="102" spans="1:7" s="86" customFormat="1" ht="25.5" customHeight="1" x14ac:dyDescent="0.25">
      <c r="A102" s="29">
        <v>12.03</v>
      </c>
      <c r="B102" s="215" t="s">
        <v>98</v>
      </c>
      <c r="C102" s="216"/>
      <c r="D102" s="55" t="s">
        <v>52</v>
      </c>
      <c r="E102" s="56">
        <v>15.5</v>
      </c>
      <c r="F102" s="45"/>
      <c r="G102" s="74">
        <f t="shared" si="8"/>
        <v>0</v>
      </c>
    </row>
    <row r="103" spans="1:7" s="86" customFormat="1" ht="99.75" customHeight="1" x14ac:dyDescent="0.25">
      <c r="A103" s="58">
        <v>12.04</v>
      </c>
      <c r="B103" s="228" t="s">
        <v>99</v>
      </c>
      <c r="C103" s="229"/>
      <c r="D103" s="59" t="s">
        <v>100</v>
      </c>
      <c r="E103" s="56">
        <v>1</v>
      </c>
      <c r="F103" s="56"/>
      <c r="G103" s="60">
        <f t="shared" si="8"/>
        <v>0</v>
      </c>
    </row>
    <row r="104" spans="1:7" s="86" customFormat="1" ht="49.5" customHeight="1" x14ac:dyDescent="0.25">
      <c r="A104" s="58">
        <v>12.05</v>
      </c>
      <c r="B104" s="237" t="s">
        <v>101</v>
      </c>
      <c r="C104" s="238"/>
      <c r="D104" s="59" t="s">
        <v>52</v>
      </c>
      <c r="E104" s="56">
        <v>15.3</v>
      </c>
      <c r="F104" s="56"/>
      <c r="G104" s="60">
        <f t="shared" si="8"/>
        <v>0</v>
      </c>
    </row>
    <row r="105" spans="1:7" s="77" customFormat="1" ht="49.5" customHeight="1" x14ac:dyDescent="0.25">
      <c r="A105" s="58">
        <v>12.06</v>
      </c>
      <c r="B105" s="228" t="s">
        <v>102</v>
      </c>
      <c r="C105" s="229"/>
      <c r="D105" s="59" t="s">
        <v>52</v>
      </c>
      <c r="E105" s="56">
        <v>4.6500000000000004</v>
      </c>
      <c r="F105" s="56"/>
      <c r="G105" s="60">
        <f t="shared" si="8"/>
        <v>0</v>
      </c>
    </row>
    <row r="106" spans="1:7" s="51" customFormat="1" x14ac:dyDescent="0.25">
      <c r="A106" s="47"/>
      <c r="B106" s="212" t="s">
        <v>103</v>
      </c>
      <c r="C106" s="212"/>
      <c r="D106" s="47"/>
      <c r="E106" s="61"/>
      <c r="F106" s="62"/>
      <c r="G106" s="63">
        <f>SUM(G100:G105)</f>
        <v>0</v>
      </c>
    </row>
    <row r="107" spans="1:7" s="51" customFormat="1" x14ac:dyDescent="0.25">
      <c r="E107" s="78"/>
      <c r="F107" s="96"/>
      <c r="G107" s="97"/>
    </row>
    <row r="108" spans="1:7" s="99" customFormat="1" ht="15" customHeight="1" x14ac:dyDescent="0.25">
      <c r="A108" s="40">
        <v>13</v>
      </c>
      <c r="B108" s="209" t="s">
        <v>104</v>
      </c>
      <c r="C108" s="209"/>
      <c r="D108" s="41"/>
      <c r="E108" s="71"/>
      <c r="F108" s="72"/>
      <c r="G108" s="73"/>
    </row>
    <row r="109" spans="1:7" s="99" customFormat="1" ht="50.25" customHeight="1" x14ac:dyDescent="0.25">
      <c r="A109" s="29">
        <v>13.01</v>
      </c>
      <c r="B109" s="210" t="s">
        <v>105</v>
      </c>
      <c r="C109" s="211"/>
      <c r="D109" s="30" t="s">
        <v>22</v>
      </c>
      <c r="E109" s="44">
        <v>3.31</v>
      </c>
      <c r="F109" s="46"/>
      <c r="G109" s="46">
        <f t="shared" ref="G109:G114" si="9">+E109*F109</f>
        <v>0</v>
      </c>
    </row>
    <row r="110" spans="1:7" s="99" customFormat="1" ht="48.75" customHeight="1" x14ac:dyDescent="0.25">
      <c r="A110" s="29">
        <v>13.02</v>
      </c>
      <c r="B110" s="215" t="s">
        <v>106</v>
      </c>
      <c r="C110" s="216"/>
      <c r="D110" s="55" t="s">
        <v>22</v>
      </c>
      <c r="E110" s="89">
        <v>24.35</v>
      </c>
      <c r="F110" s="46"/>
      <c r="G110" s="46">
        <f t="shared" si="9"/>
        <v>0</v>
      </c>
    </row>
    <row r="111" spans="1:7" s="86" customFormat="1" ht="49.5" customHeight="1" x14ac:dyDescent="0.25">
      <c r="A111" s="29">
        <v>13.03</v>
      </c>
      <c r="B111" s="210" t="s">
        <v>107</v>
      </c>
      <c r="C111" s="211"/>
      <c r="D111" s="30" t="s">
        <v>22</v>
      </c>
      <c r="E111" s="44">
        <v>31.9</v>
      </c>
      <c r="F111" s="46"/>
      <c r="G111" s="46">
        <f t="shared" si="9"/>
        <v>0</v>
      </c>
    </row>
    <row r="112" spans="1:7" s="86" customFormat="1" ht="49.5" customHeight="1" x14ac:dyDescent="0.25">
      <c r="A112" s="29">
        <v>13.04</v>
      </c>
      <c r="B112" s="210" t="s">
        <v>108</v>
      </c>
      <c r="C112" s="211"/>
      <c r="D112" s="30" t="s">
        <v>22</v>
      </c>
      <c r="E112" s="56">
        <v>60</v>
      </c>
      <c r="F112" s="74"/>
      <c r="G112" s="46">
        <f t="shared" si="9"/>
        <v>0</v>
      </c>
    </row>
    <row r="113" spans="1:7" s="86" customFormat="1" ht="25.5" customHeight="1" x14ac:dyDescent="0.25">
      <c r="A113" s="29">
        <v>13.05</v>
      </c>
      <c r="B113" s="210" t="s">
        <v>109</v>
      </c>
      <c r="C113" s="211"/>
      <c r="D113" s="30" t="s">
        <v>22</v>
      </c>
      <c r="E113" s="44">
        <v>28</v>
      </c>
      <c r="F113" s="46"/>
      <c r="G113" s="46">
        <f t="shared" si="9"/>
        <v>0</v>
      </c>
    </row>
    <row r="114" spans="1:7" s="86" customFormat="1" ht="85.5" customHeight="1" x14ac:dyDescent="0.25">
      <c r="A114" s="29">
        <v>13.06</v>
      </c>
      <c r="B114" s="210" t="s">
        <v>110</v>
      </c>
      <c r="C114" s="211"/>
      <c r="D114" s="30" t="s">
        <v>22</v>
      </c>
      <c r="E114" s="44">
        <v>48.1</v>
      </c>
      <c r="F114" s="74"/>
      <c r="G114" s="46">
        <f t="shared" si="9"/>
        <v>0</v>
      </c>
    </row>
    <row r="115" spans="1:7" s="77" customFormat="1" x14ac:dyDescent="0.25">
      <c r="A115" s="102"/>
      <c r="B115" s="212" t="s">
        <v>111</v>
      </c>
      <c r="C115" s="212"/>
      <c r="D115" s="47"/>
      <c r="E115" s="61"/>
      <c r="F115" s="62"/>
      <c r="G115" s="63">
        <f>SUM(G109:G114)</f>
        <v>0</v>
      </c>
    </row>
    <row r="116" spans="1:7" s="77" customFormat="1" x14ac:dyDescent="0.25">
      <c r="A116" s="103"/>
      <c r="B116" s="104"/>
      <c r="C116" s="104"/>
      <c r="D116" s="103"/>
      <c r="E116" s="105"/>
      <c r="F116" s="106"/>
      <c r="G116" s="107"/>
    </row>
    <row r="117" spans="1:7" s="77" customFormat="1" ht="15" customHeight="1" x14ac:dyDescent="0.25">
      <c r="A117" s="40">
        <v>14</v>
      </c>
      <c r="B117" s="209" t="s">
        <v>112</v>
      </c>
      <c r="C117" s="209"/>
      <c r="D117" s="41"/>
      <c r="E117" s="71"/>
      <c r="F117" s="72"/>
      <c r="G117" s="73"/>
    </row>
    <row r="118" spans="1:7" s="77" customFormat="1" ht="25.5" customHeight="1" x14ac:dyDescent="0.25">
      <c r="A118" s="58">
        <v>14.01</v>
      </c>
      <c r="B118" s="241" t="s">
        <v>113</v>
      </c>
      <c r="C118" s="242"/>
      <c r="D118" s="85" t="s">
        <v>114</v>
      </c>
      <c r="E118" s="44">
        <v>4</v>
      </c>
      <c r="F118" s="60"/>
      <c r="G118" s="60">
        <f>+E118*F118</f>
        <v>0</v>
      </c>
    </row>
    <row r="119" spans="1:7" s="77" customFormat="1" ht="110.25" customHeight="1" x14ac:dyDescent="0.25">
      <c r="A119" s="58">
        <v>14.02</v>
      </c>
      <c r="B119" s="239" t="s">
        <v>115</v>
      </c>
      <c r="C119" s="240"/>
      <c r="D119" s="85" t="s">
        <v>116</v>
      </c>
      <c r="E119" s="44">
        <v>3.4</v>
      </c>
      <c r="F119" s="75"/>
      <c r="G119" s="60">
        <f t="shared" ref="G119:G123" si="10">+E119*F119</f>
        <v>0</v>
      </c>
    </row>
    <row r="120" spans="1:7" s="77" customFormat="1" ht="61.5" customHeight="1" x14ac:dyDescent="0.25">
      <c r="A120" s="58">
        <v>14.03</v>
      </c>
      <c r="B120" s="239" t="s">
        <v>117</v>
      </c>
      <c r="C120" s="240"/>
      <c r="D120" s="85" t="s">
        <v>118</v>
      </c>
      <c r="E120" s="44">
        <v>1</v>
      </c>
      <c r="F120" s="75"/>
      <c r="G120" s="60">
        <f t="shared" si="10"/>
        <v>0</v>
      </c>
    </row>
    <row r="121" spans="1:7" s="77" customFormat="1" ht="98.25" customHeight="1" x14ac:dyDescent="0.25">
      <c r="A121" s="58">
        <v>14.04</v>
      </c>
      <c r="B121" s="239" t="s">
        <v>119</v>
      </c>
      <c r="C121" s="240"/>
      <c r="D121" s="85" t="s">
        <v>114</v>
      </c>
      <c r="E121" s="44">
        <v>1</v>
      </c>
      <c r="F121" s="75"/>
      <c r="G121" s="60">
        <f t="shared" si="10"/>
        <v>0</v>
      </c>
    </row>
    <row r="122" spans="1:7" s="77" customFormat="1" ht="50.25" customHeight="1" x14ac:dyDescent="0.25">
      <c r="A122" s="58">
        <v>14.05</v>
      </c>
      <c r="B122" s="210" t="s">
        <v>120</v>
      </c>
      <c r="C122" s="211"/>
      <c r="D122" s="85" t="s">
        <v>114</v>
      </c>
      <c r="E122" s="44">
        <v>2</v>
      </c>
      <c r="F122" s="75"/>
      <c r="G122" s="60">
        <f t="shared" si="10"/>
        <v>0</v>
      </c>
    </row>
    <row r="123" spans="1:7" ht="26.25" customHeight="1" x14ac:dyDescent="0.25">
      <c r="A123" s="58">
        <v>14.06</v>
      </c>
      <c r="B123" s="239" t="s">
        <v>121</v>
      </c>
      <c r="C123" s="240"/>
      <c r="D123" s="85" t="s">
        <v>52</v>
      </c>
      <c r="E123" s="44">
        <v>15.3</v>
      </c>
      <c r="F123" s="75"/>
      <c r="G123" s="60">
        <f t="shared" si="10"/>
        <v>0</v>
      </c>
    </row>
    <row r="124" spans="1:7" s="77" customFormat="1" x14ac:dyDescent="0.25">
      <c r="A124" s="102"/>
      <c r="B124" s="212" t="s">
        <v>122</v>
      </c>
      <c r="C124" s="212"/>
      <c r="D124" s="47"/>
      <c r="E124" s="61"/>
      <c r="F124" s="62"/>
      <c r="G124" s="63">
        <f>SUM(G118:G123)</f>
        <v>0</v>
      </c>
    </row>
    <row r="125" spans="1:7" x14ac:dyDescent="0.25">
      <c r="E125" s="78"/>
      <c r="F125" s="78"/>
      <c r="G125" s="108"/>
    </row>
    <row r="126" spans="1:7" s="100" customFormat="1" ht="15" customHeight="1" x14ac:dyDescent="0.25">
      <c r="A126" s="81">
        <v>15</v>
      </c>
      <c r="B126" s="225" t="s">
        <v>123</v>
      </c>
      <c r="C126" s="225"/>
      <c r="D126" s="82"/>
      <c r="E126" s="71"/>
      <c r="F126" s="71"/>
      <c r="G126" s="83"/>
    </row>
    <row r="127" spans="1:7" s="100" customFormat="1" ht="38.25" customHeight="1" x14ac:dyDescent="0.25">
      <c r="A127" s="58">
        <v>15.01</v>
      </c>
      <c r="B127" s="226" t="s">
        <v>124</v>
      </c>
      <c r="C127" s="227"/>
      <c r="D127" s="85" t="s">
        <v>24</v>
      </c>
      <c r="E127" s="56">
        <v>1.6</v>
      </c>
      <c r="F127" s="60"/>
      <c r="G127" s="60">
        <f t="shared" ref="G127:G150" si="11">+E127*F127</f>
        <v>0</v>
      </c>
    </row>
    <row r="128" spans="1:7" s="100" customFormat="1" ht="27" customHeight="1" x14ac:dyDescent="0.25">
      <c r="A128" s="58">
        <v>15.02</v>
      </c>
      <c r="B128" s="228" t="s">
        <v>125</v>
      </c>
      <c r="C128" s="229"/>
      <c r="D128" s="85" t="s">
        <v>24</v>
      </c>
      <c r="E128" s="56">
        <v>0.27</v>
      </c>
      <c r="F128" s="56"/>
      <c r="G128" s="60">
        <f t="shared" si="11"/>
        <v>0</v>
      </c>
    </row>
    <row r="129" spans="1:7" s="100" customFormat="1" ht="38.25" customHeight="1" x14ac:dyDescent="0.25">
      <c r="A129" s="58">
        <v>15.03</v>
      </c>
      <c r="B129" s="228" t="s">
        <v>126</v>
      </c>
      <c r="C129" s="229"/>
      <c r="D129" s="85" t="s">
        <v>24</v>
      </c>
      <c r="E129" s="56">
        <v>1.31</v>
      </c>
      <c r="F129" s="56"/>
      <c r="G129" s="60">
        <f t="shared" si="11"/>
        <v>0</v>
      </c>
    </row>
    <row r="130" spans="1:7" s="100" customFormat="1" ht="26.25" customHeight="1" x14ac:dyDescent="0.25">
      <c r="A130" s="58">
        <v>15.04</v>
      </c>
      <c r="B130" s="228" t="s">
        <v>127</v>
      </c>
      <c r="C130" s="229"/>
      <c r="D130" s="85" t="s">
        <v>24</v>
      </c>
      <c r="E130" s="56">
        <v>0.3</v>
      </c>
      <c r="F130" s="56"/>
      <c r="G130" s="60">
        <f t="shared" si="11"/>
        <v>0</v>
      </c>
    </row>
    <row r="131" spans="1:7" s="100" customFormat="1" ht="62.25" customHeight="1" x14ac:dyDescent="0.25">
      <c r="A131" s="58">
        <v>15.05</v>
      </c>
      <c r="B131" s="228" t="s">
        <v>128</v>
      </c>
      <c r="C131" s="229" t="s">
        <v>129</v>
      </c>
      <c r="D131" s="59" t="s">
        <v>100</v>
      </c>
      <c r="E131" s="56">
        <v>8</v>
      </c>
      <c r="F131" s="56"/>
      <c r="G131" s="60">
        <f t="shared" si="11"/>
        <v>0</v>
      </c>
    </row>
    <row r="132" spans="1:7" s="100" customFormat="1" ht="39" customHeight="1" x14ac:dyDescent="0.25">
      <c r="A132" s="58">
        <v>15.06</v>
      </c>
      <c r="B132" s="228" t="s">
        <v>130</v>
      </c>
      <c r="C132" s="229" t="s">
        <v>129</v>
      </c>
      <c r="D132" s="59" t="s">
        <v>100</v>
      </c>
      <c r="E132" s="56">
        <v>2</v>
      </c>
      <c r="F132" s="56"/>
      <c r="G132" s="60">
        <f t="shared" si="11"/>
        <v>0</v>
      </c>
    </row>
    <row r="133" spans="1:7" s="100" customFormat="1" ht="60" customHeight="1" x14ac:dyDescent="0.25">
      <c r="A133" s="58">
        <v>15.07</v>
      </c>
      <c r="B133" s="228" t="s">
        <v>131</v>
      </c>
      <c r="C133" s="229"/>
      <c r="D133" s="59" t="s">
        <v>100</v>
      </c>
      <c r="E133" s="56">
        <v>1</v>
      </c>
      <c r="F133" s="56"/>
      <c r="G133" s="60">
        <f t="shared" si="11"/>
        <v>0</v>
      </c>
    </row>
    <row r="134" spans="1:7" s="100" customFormat="1" ht="27" customHeight="1" x14ac:dyDescent="0.25">
      <c r="A134" s="58">
        <v>15.08</v>
      </c>
      <c r="B134" s="228" t="s">
        <v>132</v>
      </c>
      <c r="C134" s="229" t="s">
        <v>129</v>
      </c>
      <c r="D134" s="59" t="s">
        <v>52</v>
      </c>
      <c r="E134" s="56">
        <v>2.5</v>
      </c>
      <c r="F134" s="56"/>
      <c r="G134" s="60">
        <f t="shared" si="11"/>
        <v>0</v>
      </c>
    </row>
    <row r="135" spans="1:7" s="100" customFormat="1" ht="26.25" customHeight="1" x14ac:dyDescent="0.25">
      <c r="A135" s="58">
        <v>15.09</v>
      </c>
      <c r="B135" s="228" t="s">
        <v>133</v>
      </c>
      <c r="C135" s="229" t="s">
        <v>129</v>
      </c>
      <c r="D135" s="59" t="s">
        <v>52</v>
      </c>
      <c r="E135" s="56">
        <v>5.5</v>
      </c>
      <c r="F135" s="56"/>
      <c r="G135" s="60">
        <f t="shared" si="11"/>
        <v>0</v>
      </c>
    </row>
    <row r="136" spans="1:7" s="100" customFormat="1" ht="36.75" customHeight="1" x14ac:dyDescent="0.25">
      <c r="A136" s="58">
        <v>15.1</v>
      </c>
      <c r="B136" s="228" t="s">
        <v>134</v>
      </c>
      <c r="C136" s="229" t="s">
        <v>129</v>
      </c>
      <c r="D136" s="59" t="s">
        <v>52</v>
      </c>
      <c r="E136" s="56">
        <v>5.3</v>
      </c>
      <c r="F136" s="56"/>
      <c r="G136" s="60">
        <f t="shared" si="11"/>
        <v>0</v>
      </c>
    </row>
    <row r="137" spans="1:7" s="100" customFormat="1" ht="73.5" customHeight="1" x14ac:dyDescent="0.25">
      <c r="A137" s="58">
        <v>15.11</v>
      </c>
      <c r="B137" s="228" t="s">
        <v>210</v>
      </c>
      <c r="C137" s="243"/>
      <c r="D137" s="59" t="s">
        <v>135</v>
      </c>
      <c r="E137" s="56">
        <v>18</v>
      </c>
      <c r="F137" s="56"/>
      <c r="G137" s="60">
        <f t="shared" si="11"/>
        <v>0</v>
      </c>
    </row>
    <row r="138" spans="1:7" s="100" customFormat="1" ht="24.75" customHeight="1" x14ac:dyDescent="0.25">
      <c r="A138" s="58">
        <v>15.12</v>
      </c>
      <c r="B138" s="228" t="s">
        <v>136</v>
      </c>
      <c r="C138" s="229" t="s">
        <v>129</v>
      </c>
      <c r="D138" s="59" t="s">
        <v>100</v>
      </c>
      <c r="E138" s="56">
        <v>1</v>
      </c>
      <c r="F138" s="56"/>
      <c r="G138" s="60">
        <f t="shared" si="11"/>
        <v>0</v>
      </c>
    </row>
    <row r="139" spans="1:7" s="100" customFormat="1" ht="26.25" customHeight="1" x14ac:dyDescent="0.25">
      <c r="A139" s="58">
        <v>15.13</v>
      </c>
      <c r="B139" s="228" t="s">
        <v>137</v>
      </c>
      <c r="C139" s="229" t="s">
        <v>129</v>
      </c>
      <c r="D139" s="59" t="s">
        <v>100</v>
      </c>
      <c r="E139" s="56">
        <v>2</v>
      </c>
      <c r="F139" s="56"/>
      <c r="G139" s="60">
        <f>+E139*F139</f>
        <v>0</v>
      </c>
    </row>
    <row r="140" spans="1:7" s="100" customFormat="1" ht="26.25" customHeight="1" x14ac:dyDescent="0.25">
      <c r="A140" s="58">
        <v>15.14</v>
      </c>
      <c r="B140" s="228" t="s">
        <v>138</v>
      </c>
      <c r="C140" s="229" t="s">
        <v>129</v>
      </c>
      <c r="D140" s="59" t="s">
        <v>100</v>
      </c>
      <c r="E140" s="56">
        <v>1</v>
      </c>
      <c r="F140" s="56"/>
      <c r="G140" s="60">
        <f>+E140*F140</f>
        <v>0</v>
      </c>
    </row>
    <row r="141" spans="1:7" s="100" customFormat="1" ht="27.75" customHeight="1" x14ac:dyDescent="0.25">
      <c r="A141" s="58">
        <v>15.15</v>
      </c>
      <c r="B141" s="228" t="s">
        <v>139</v>
      </c>
      <c r="C141" s="229" t="s">
        <v>129</v>
      </c>
      <c r="D141" s="59" t="s">
        <v>100</v>
      </c>
      <c r="E141" s="56">
        <v>1</v>
      </c>
      <c r="F141" s="56"/>
      <c r="G141" s="60">
        <f>+E141*F141</f>
        <v>0</v>
      </c>
    </row>
    <row r="142" spans="1:7" s="100" customFormat="1" ht="38.25" customHeight="1" x14ac:dyDescent="0.25">
      <c r="A142" s="58">
        <v>15.16</v>
      </c>
      <c r="B142" s="228" t="s">
        <v>140</v>
      </c>
      <c r="C142" s="229"/>
      <c r="D142" s="59" t="s">
        <v>100</v>
      </c>
      <c r="E142" s="56">
        <v>1</v>
      </c>
      <c r="F142" s="56"/>
      <c r="G142" s="60">
        <f>+E142*F142</f>
        <v>0</v>
      </c>
    </row>
    <row r="143" spans="1:7" s="100" customFormat="1" ht="15.75" customHeight="1" x14ac:dyDescent="0.25">
      <c r="A143" s="58">
        <v>15.17</v>
      </c>
      <c r="B143" s="228" t="s">
        <v>141</v>
      </c>
      <c r="C143" s="228"/>
      <c r="D143" s="59" t="s">
        <v>100</v>
      </c>
      <c r="E143" s="56">
        <v>1</v>
      </c>
      <c r="F143" s="56"/>
      <c r="G143" s="60">
        <f t="shared" si="11"/>
        <v>0</v>
      </c>
    </row>
    <row r="144" spans="1:7" s="109" customFormat="1" ht="41.25" customHeight="1" x14ac:dyDescent="0.25">
      <c r="A144" s="58">
        <v>15.18</v>
      </c>
      <c r="B144" s="226" t="s">
        <v>142</v>
      </c>
      <c r="C144" s="244"/>
      <c r="D144" s="59" t="s">
        <v>100</v>
      </c>
      <c r="E144" s="56">
        <v>1</v>
      </c>
      <c r="F144" s="56"/>
      <c r="G144" s="60">
        <f t="shared" si="11"/>
        <v>0</v>
      </c>
    </row>
    <row r="145" spans="1:7" s="100" customFormat="1" ht="39" customHeight="1" x14ac:dyDescent="0.25">
      <c r="A145" s="58">
        <v>15.19</v>
      </c>
      <c r="B145" s="237" t="s">
        <v>143</v>
      </c>
      <c r="C145" s="245"/>
      <c r="D145" s="59" t="s">
        <v>100</v>
      </c>
      <c r="E145" s="56">
        <v>1</v>
      </c>
      <c r="F145" s="56"/>
      <c r="G145" s="60">
        <f t="shared" si="11"/>
        <v>0</v>
      </c>
    </row>
    <row r="146" spans="1:7" s="100" customFormat="1" ht="26.25" customHeight="1" x14ac:dyDescent="0.25">
      <c r="A146" s="58">
        <v>15.2</v>
      </c>
      <c r="B146" s="226" t="s">
        <v>144</v>
      </c>
      <c r="C146" s="244"/>
      <c r="D146" s="59" t="s">
        <v>100</v>
      </c>
      <c r="E146" s="56">
        <v>1</v>
      </c>
      <c r="F146" s="56"/>
      <c r="G146" s="60">
        <f t="shared" si="11"/>
        <v>0</v>
      </c>
    </row>
    <row r="147" spans="1:7" s="100" customFormat="1" ht="26.25" customHeight="1" x14ac:dyDescent="0.25">
      <c r="A147" s="58">
        <v>15.21</v>
      </c>
      <c r="B147" s="228" t="s">
        <v>145</v>
      </c>
      <c r="C147" s="243"/>
      <c r="D147" s="59" t="s">
        <v>100</v>
      </c>
      <c r="E147" s="56">
        <v>1</v>
      </c>
      <c r="F147" s="56"/>
      <c r="G147" s="60">
        <f t="shared" si="11"/>
        <v>0</v>
      </c>
    </row>
    <row r="148" spans="1:7" s="100" customFormat="1" ht="86.25" customHeight="1" x14ac:dyDescent="0.25">
      <c r="A148" s="58">
        <v>15.22</v>
      </c>
      <c r="B148" s="228" t="s">
        <v>146</v>
      </c>
      <c r="C148" s="229"/>
      <c r="D148" s="59" t="s">
        <v>100</v>
      </c>
      <c r="E148" s="56">
        <v>1</v>
      </c>
      <c r="F148" s="56"/>
      <c r="G148" s="60">
        <f>+E148*F148</f>
        <v>0</v>
      </c>
    </row>
    <row r="149" spans="1:7" s="100" customFormat="1" ht="171" customHeight="1" x14ac:dyDescent="0.25">
      <c r="A149" s="58">
        <v>15.23</v>
      </c>
      <c r="B149" s="237" t="s">
        <v>147</v>
      </c>
      <c r="C149" s="238"/>
      <c r="D149" s="59" t="s">
        <v>100</v>
      </c>
      <c r="E149" s="56">
        <v>1</v>
      </c>
      <c r="F149" s="56"/>
      <c r="G149" s="60">
        <f t="shared" si="11"/>
        <v>0</v>
      </c>
    </row>
    <row r="150" spans="1:7" s="100" customFormat="1" ht="63" customHeight="1" x14ac:dyDescent="0.25">
      <c r="A150" s="58">
        <v>15.24</v>
      </c>
      <c r="B150" s="228" t="s">
        <v>148</v>
      </c>
      <c r="C150" s="229"/>
      <c r="D150" s="59" t="s">
        <v>79</v>
      </c>
      <c r="E150" s="56">
        <v>1</v>
      </c>
      <c r="F150" s="56"/>
      <c r="G150" s="60">
        <f t="shared" si="11"/>
        <v>0</v>
      </c>
    </row>
    <row r="151" spans="1:7" s="100" customFormat="1" ht="27" customHeight="1" x14ac:dyDescent="0.25">
      <c r="A151" s="58">
        <v>15.25</v>
      </c>
      <c r="B151" s="228" t="s">
        <v>149</v>
      </c>
      <c r="C151" s="229"/>
      <c r="D151" s="59" t="s">
        <v>18</v>
      </c>
      <c r="E151" s="56">
        <v>1</v>
      </c>
      <c r="F151" s="56"/>
      <c r="G151" s="60">
        <f>+E151*F151</f>
        <v>0</v>
      </c>
    </row>
    <row r="152" spans="1:7" s="100" customFormat="1" ht="50.25" customHeight="1" x14ac:dyDescent="0.25">
      <c r="A152" s="58"/>
      <c r="B152" s="215" t="s">
        <v>206</v>
      </c>
      <c r="C152" s="243"/>
      <c r="D152" s="59"/>
      <c r="E152" s="56"/>
      <c r="F152" s="56"/>
      <c r="G152" s="75"/>
    </row>
    <row r="153" spans="1:7" x14ac:dyDescent="0.25">
      <c r="A153" s="47"/>
      <c r="B153" s="224" t="s">
        <v>150</v>
      </c>
      <c r="C153" s="224"/>
      <c r="D153" s="47"/>
      <c r="E153" s="61"/>
      <c r="F153" s="62"/>
      <c r="G153" s="76">
        <f>SUM(G127:G152)</f>
        <v>0</v>
      </c>
    </row>
    <row r="154" spans="1:7" x14ac:dyDescent="0.25">
      <c r="A154" s="91"/>
      <c r="B154" s="110"/>
      <c r="C154" s="110"/>
      <c r="D154" s="91"/>
      <c r="E154" s="93"/>
      <c r="F154" s="94"/>
      <c r="G154" s="111"/>
    </row>
    <row r="155" spans="1:7" s="100" customFormat="1" ht="15" customHeight="1" x14ac:dyDescent="0.25">
      <c r="A155" s="81">
        <v>16</v>
      </c>
      <c r="B155" s="225" t="s">
        <v>151</v>
      </c>
      <c r="C155" s="225"/>
      <c r="D155" s="82"/>
      <c r="E155" s="71"/>
      <c r="F155" s="71"/>
      <c r="G155" s="83"/>
    </row>
    <row r="156" spans="1:7" s="115" customFormat="1" ht="15" customHeight="1" x14ac:dyDescent="0.25">
      <c r="A156" s="112"/>
      <c r="B156" s="113" t="s">
        <v>152</v>
      </c>
      <c r="C156" s="114"/>
      <c r="D156" s="59"/>
      <c r="E156" s="56"/>
      <c r="F156" s="56"/>
      <c r="G156" s="75"/>
    </row>
    <row r="157" spans="1:7" s="115" customFormat="1" ht="210.75" customHeight="1" x14ac:dyDescent="0.25">
      <c r="A157" s="112"/>
      <c r="B157" s="246" t="s">
        <v>153</v>
      </c>
      <c r="C157" s="247"/>
      <c r="D157" s="59"/>
      <c r="E157" s="56"/>
      <c r="F157" s="56"/>
      <c r="G157" s="75"/>
    </row>
    <row r="158" spans="1:7" s="100" customFormat="1" ht="27" customHeight="1" x14ac:dyDescent="0.25">
      <c r="A158" s="116">
        <v>16.010000000000002</v>
      </c>
      <c r="B158" s="226" t="s">
        <v>154</v>
      </c>
      <c r="C158" s="232"/>
      <c r="D158" s="117" t="s">
        <v>52</v>
      </c>
      <c r="E158" s="89">
        <v>7</v>
      </c>
      <c r="F158" s="118"/>
      <c r="G158" s="60">
        <f>+E158*F158</f>
        <v>0</v>
      </c>
    </row>
    <row r="159" spans="1:7" s="100" customFormat="1" ht="29.25" customHeight="1" x14ac:dyDescent="0.25">
      <c r="A159" s="116">
        <v>16.02</v>
      </c>
      <c r="B159" s="226" t="s">
        <v>155</v>
      </c>
      <c r="C159" s="232"/>
      <c r="D159" s="117" t="s">
        <v>52</v>
      </c>
      <c r="E159" s="89">
        <v>88</v>
      </c>
      <c r="F159" s="118"/>
      <c r="G159" s="60">
        <f t="shared" ref="G159:G198" si="12">+E159*F159</f>
        <v>0</v>
      </c>
    </row>
    <row r="160" spans="1:7" s="100" customFormat="1" ht="28.5" customHeight="1" x14ac:dyDescent="0.25">
      <c r="A160" s="116">
        <v>16.03</v>
      </c>
      <c r="B160" s="226" t="s">
        <v>156</v>
      </c>
      <c r="C160" s="232"/>
      <c r="D160" s="117" t="s">
        <v>52</v>
      </c>
      <c r="E160" s="89">
        <v>143</v>
      </c>
      <c r="F160" s="118"/>
      <c r="G160" s="60">
        <f t="shared" si="12"/>
        <v>0</v>
      </c>
    </row>
    <row r="161" spans="1:7" s="100" customFormat="1" ht="28.5" customHeight="1" x14ac:dyDescent="0.25">
      <c r="A161" s="116">
        <v>16.04</v>
      </c>
      <c r="B161" s="226" t="s">
        <v>157</v>
      </c>
      <c r="C161" s="232"/>
      <c r="D161" s="117" t="s">
        <v>52</v>
      </c>
      <c r="E161" s="89">
        <v>12</v>
      </c>
      <c r="F161" s="118"/>
      <c r="G161" s="60">
        <f t="shared" si="12"/>
        <v>0</v>
      </c>
    </row>
    <row r="162" spans="1:7" s="115" customFormat="1" ht="27" customHeight="1" x14ac:dyDescent="0.25">
      <c r="A162" s="58">
        <v>16.05</v>
      </c>
      <c r="B162" s="228" t="s">
        <v>158</v>
      </c>
      <c r="C162" s="216"/>
      <c r="D162" s="59" t="s">
        <v>52</v>
      </c>
      <c r="E162" s="56">
        <v>7</v>
      </c>
      <c r="F162" s="75"/>
      <c r="G162" s="60">
        <f t="shared" si="12"/>
        <v>0</v>
      </c>
    </row>
    <row r="163" spans="1:7" s="100" customFormat="1" ht="27" customHeight="1" x14ac:dyDescent="0.25">
      <c r="A163" s="116">
        <v>16.059999999999999</v>
      </c>
      <c r="B163" s="226" t="s">
        <v>159</v>
      </c>
      <c r="C163" s="232"/>
      <c r="D163" s="117" t="s">
        <v>52</v>
      </c>
      <c r="E163" s="89">
        <v>11</v>
      </c>
      <c r="F163" s="118"/>
      <c r="G163" s="60">
        <f t="shared" si="12"/>
        <v>0</v>
      </c>
    </row>
    <row r="164" spans="1:7" s="100" customFormat="1" ht="38.25" customHeight="1" x14ac:dyDescent="0.25">
      <c r="A164" s="116">
        <v>16.07</v>
      </c>
      <c r="B164" s="226" t="s">
        <v>160</v>
      </c>
      <c r="C164" s="232"/>
      <c r="D164" s="117" t="s">
        <v>52</v>
      </c>
      <c r="E164" s="89">
        <v>13</v>
      </c>
      <c r="F164" s="118"/>
      <c r="G164" s="60">
        <f t="shared" si="12"/>
        <v>0</v>
      </c>
    </row>
    <row r="165" spans="1:7" s="100" customFormat="1" ht="49.5" customHeight="1" x14ac:dyDescent="0.25">
      <c r="A165" s="116">
        <v>16.079999999999998</v>
      </c>
      <c r="B165" s="226" t="s">
        <v>161</v>
      </c>
      <c r="C165" s="232"/>
      <c r="D165" s="117" t="s">
        <v>52</v>
      </c>
      <c r="E165" s="89">
        <v>12</v>
      </c>
      <c r="F165" s="118"/>
      <c r="G165" s="60">
        <f t="shared" si="12"/>
        <v>0</v>
      </c>
    </row>
    <row r="166" spans="1:7" s="100" customFormat="1" ht="39" customHeight="1" x14ac:dyDescent="0.25">
      <c r="A166" s="116">
        <v>16.09</v>
      </c>
      <c r="B166" s="226" t="s">
        <v>162</v>
      </c>
      <c r="C166" s="232"/>
      <c r="D166" s="117" t="s">
        <v>52</v>
      </c>
      <c r="E166" s="89">
        <v>6</v>
      </c>
      <c r="F166" s="118"/>
      <c r="G166" s="60">
        <f t="shared" si="12"/>
        <v>0</v>
      </c>
    </row>
    <row r="167" spans="1:7" s="100" customFormat="1" ht="38.25" customHeight="1" x14ac:dyDescent="0.25">
      <c r="A167" s="116">
        <v>16.100000000000001</v>
      </c>
      <c r="B167" s="226" t="s">
        <v>163</v>
      </c>
      <c r="C167" s="232"/>
      <c r="D167" s="117" t="s">
        <v>52</v>
      </c>
      <c r="E167" s="89">
        <v>10</v>
      </c>
      <c r="F167" s="118"/>
      <c r="G167" s="60">
        <f t="shared" si="12"/>
        <v>0</v>
      </c>
    </row>
    <row r="168" spans="1:7" s="100" customFormat="1" ht="28.15" customHeight="1" x14ac:dyDescent="0.25">
      <c r="A168" s="116">
        <v>16.11</v>
      </c>
      <c r="B168" s="226" t="s">
        <v>164</v>
      </c>
      <c r="C168" s="232"/>
      <c r="D168" s="117" t="s">
        <v>114</v>
      </c>
      <c r="E168" s="89">
        <v>9</v>
      </c>
      <c r="F168" s="118"/>
      <c r="G168" s="60">
        <f t="shared" si="12"/>
        <v>0</v>
      </c>
    </row>
    <row r="169" spans="1:7" s="100" customFormat="1" ht="26.25" customHeight="1" x14ac:dyDescent="0.25">
      <c r="A169" s="116">
        <v>16.12</v>
      </c>
      <c r="B169" s="226" t="s">
        <v>165</v>
      </c>
      <c r="C169" s="232"/>
      <c r="D169" s="117" t="s">
        <v>114</v>
      </c>
      <c r="E169" s="89">
        <v>4</v>
      </c>
      <c r="F169" s="118"/>
      <c r="G169" s="60">
        <f t="shared" si="12"/>
        <v>0</v>
      </c>
    </row>
    <row r="170" spans="1:7" s="100" customFormat="1" ht="28.15" customHeight="1" x14ac:dyDescent="0.25">
      <c r="A170" s="116">
        <v>16.13</v>
      </c>
      <c r="B170" s="226" t="s">
        <v>166</v>
      </c>
      <c r="C170" s="232"/>
      <c r="D170" s="117" t="s">
        <v>114</v>
      </c>
      <c r="E170" s="89">
        <v>1</v>
      </c>
      <c r="F170" s="118"/>
      <c r="G170" s="60">
        <f t="shared" si="12"/>
        <v>0</v>
      </c>
    </row>
    <row r="171" spans="1:7" s="100" customFormat="1" ht="25.9" customHeight="1" x14ac:dyDescent="0.25">
      <c r="A171" s="116">
        <v>16.14</v>
      </c>
      <c r="B171" s="226" t="s">
        <v>167</v>
      </c>
      <c r="C171" s="232"/>
      <c r="D171" s="117" t="s">
        <v>114</v>
      </c>
      <c r="E171" s="89">
        <v>1</v>
      </c>
      <c r="F171" s="118"/>
      <c r="G171" s="60">
        <f t="shared" si="12"/>
        <v>0</v>
      </c>
    </row>
    <row r="172" spans="1:7" s="100" customFormat="1" ht="29.45" customHeight="1" x14ac:dyDescent="0.25">
      <c r="A172" s="116">
        <v>16.149999999999999</v>
      </c>
      <c r="B172" s="226" t="s">
        <v>168</v>
      </c>
      <c r="C172" s="232"/>
      <c r="D172" s="117" t="s">
        <v>114</v>
      </c>
      <c r="E172" s="89">
        <v>4</v>
      </c>
      <c r="F172" s="118"/>
      <c r="G172" s="60">
        <f t="shared" si="12"/>
        <v>0</v>
      </c>
    </row>
    <row r="173" spans="1:7" s="100" customFormat="1" ht="26.45" customHeight="1" x14ac:dyDescent="0.25">
      <c r="A173" s="116">
        <v>16.16</v>
      </c>
      <c r="B173" s="226" t="s">
        <v>169</v>
      </c>
      <c r="C173" s="232"/>
      <c r="D173" s="117" t="s">
        <v>114</v>
      </c>
      <c r="E173" s="89">
        <v>2</v>
      </c>
      <c r="F173" s="118"/>
      <c r="G173" s="60">
        <f t="shared" si="12"/>
        <v>0</v>
      </c>
    </row>
    <row r="174" spans="1:7" s="100" customFormat="1" ht="26.45" customHeight="1" x14ac:dyDescent="0.25">
      <c r="A174" s="116">
        <v>16.170000000000002</v>
      </c>
      <c r="B174" s="226" t="s">
        <v>170</v>
      </c>
      <c r="C174" s="232"/>
      <c r="D174" s="117" t="s">
        <v>114</v>
      </c>
      <c r="E174" s="89">
        <v>1</v>
      </c>
      <c r="F174" s="118"/>
      <c r="G174" s="60">
        <f t="shared" si="12"/>
        <v>0</v>
      </c>
    </row>
    <row r="175" spans="1:7" s="100" customFormat="1" ht="24" customHeight="1" x14ac:dyDescent="0.25">
      <c r="A175" s="116">
        <v>16.18</v>
      </c>
      <c r="B175" s="226" t="s">
        <v>171</v>
      </c>
      <c r="C175" s="232"/>
      <c r="D175" s="117" t="s">
        <v>114</v>
      </c>
      <c r="E175" s="89">
        <v>1</v>
      </c>
      <c r="F175" s="118"/>
      <c r="G175" s="60">
        <f t="shared" si="12"/>
        <v>0</v>
      </c>
    </row>
    <row r="176" spans="1:7" s="100" customFormat="1" ht="28.5" customHeight="1" x14ac:dyDescent="0.25">
      <c r="A176" s="116">
        <v>16.190000000000001</v>
      </c>
      <c r="B176" s="226" t="s">
        <v>172</v>
      </c>
      <c r="C176" s="232"/>
      <c r="D176" s="117" t="s">
        <v>114</v>
      </c>
      <c r="E176" s="89">
        <v>1</v>
      </c>
      <c r="F176" s="118"/>
      <c r="G176" s="60">
        <f t="shared" si="12"/>
        <v>0</v>
      </c>
    </row>
    <row r="177" spans="1:7" s="119" customFormat="1" ht="28.5" customHeight="1" x14ac:dyDescent="0.25">
      <c r="A177" s="116">
        <v>16.2</v>
      </c>
      <c r="B177" s="228" t="s">
        <v>173</v>
      </c>
      <c r="C177" s="248"/>
      <c r="D177" s="117" t="s">
        <v>174</v>
      </c>
      <c r="E177" s="89">
        <v>1</v>
      </c>
      <c r="F177" s="118"/>
      <c r="G177" s="60">
        <f t="shared" si="12"/>
        <v>0</v>
      </c>
    </row>
    <row r="178" spans="1:7" s="100" customFormat="1" ht="38.25" customHeight="1" x14ac:dyDescent="0.25">
      <c r="A178" s="116">
        <v>16.21</v>
      </c>
      <c r="B178" s="226" t="s">
        <v>175</v>
      </c>
      <c r="C178" s="232"/>
      <c r="D178" s="117" t="s">
        <v>114</v>
      </c>
      <c r="E178" s="89">
        <v>1</v>
      </c>
      <c r="F178" s="118"/>
      <c r="G178" s="60">
        <f t="shared" si="12"/>
        <v>0</v>
      </c>
    </row>
    <row r="179" spans="1:7" s="100" customFormat="1" ht="25.5" customHeight="1" x14ac:dyDescent="0.25">
      <c r="A179" s="116">
        <v>16.22</v>
      </c>
      <c r="B179" s="226" t="s">
        <v>176</v>
      </c>
      <c r="C179" s="232"/>
      <c r="D179" s="117" t="s">
        <v>114</v>
      </c>
      <c r="E179" s="89">
        <v>5</v>
      </c>
      <c r="F179" s="118"/>
      <c r="G179" s="60">
        <f t="shared" si="12"/>
        <v>0</v>
      </c>
    </row>
    <row r="180" spans="1:7" s="100" customFormat="1" ht="25.5" customHeight="1" x14ac:dyDescent="0.25">
      <c r="A180" s="116">
        <v>16.23</v>
      </c>
      <c r="B180" s="226" t="s">
        <v>177</v>
      </c>
      <c r="C180" s="232"/>
      <c r="D180" s="117" t="s">
        <v>114</v>
      </c>
      <c r="E180" s="89">
        <v>1</v>
      </c>
      <c r="F180" s="118"/>
      <c r="G180" s="60">
        <f t="shared" si="12"/>
        <v>0</v>
      </c>
    </row>
    <row r="181" spans="1:7" s="100" customFormat="1" ht="25.5" customHeight="1" x14ac:dyDescent="0.25">
      <c r="A181" s="116">
        <v>16.239999999999998</v>
      </c>
      <c r="B181" s="226" t="s">
        <v>178</v>
      </c>
      <c r="C181" s="232"/>
      <c r="D181" s="117" t="s">
        <v>114</v>
      </c>
      <c r="E181" s="89">
        <v>1</v>
      </c>
      <c r="F181" s="118"/>
      <c r="G181" s="60">
        <f t="shared" si="12"/>
        <v>0</v>
      </c>
    </row>
    <row r="182" spans="1:7" s="100" customFormat="1" ht="27.75" customHeight="1" x14ac:dyDescent="0.25">
      <c r="A182" s="116">
        <v>16.25</v>
      </c>
      <c r="B182" s="226" t="s">
        <v>179</v>
      </c>
      <c r="C182" s="232"/>
      <c r="D182" s="117" t="s">
        <v>114</v>
      </c>
      <c r="E182" s="89">
        <v>1</v>
      </c>
      <c r="F182" s="118"/>
      <c r="G182" s="60">
        <f t="shared" si="12"/>
        <v>0</v>
      </c>
    </row>
    <row r="183" spans="1:7" s="100" customFormat="1" ht="26.25" customHeight="1" x14ac:dyDescent="0.25">
      <c r="A183" s="116">
        <v>16.260000000000002</v>
      </c>
      <c r="B183" s="226" t="s">
        <v>180</v>
      </c>
      <c r="C183" s="232"/>
      <c r="D183" s="117" t="s">
        <v>114</v>
      </c>
      <c r="E183" s="89">
        <v>1</v>
      </c>
      <c r="F183" s="118"/>
      <c r="G183" s="60">
        <f t="shared" si="12"/>
        <v>0</v>
      </c>
    </row>
    <row r="184" spans="1:7" s="115" customFormat="1" ht="146.25" customHeight="1" x14ac:dyDescent="0.25">
      <c r="A184" s="116">
        <v>16.27</v>
      </c>
      <c r="B184" s="228" t="s">
        <v>181</v>
      </c>
      <c r="C184" s="216"/>
      <c r="D184" s="59" t="s">
        <v>174</v>
      </c>
      <c r="E184" s="56">
        <v>1</v>
      </c>
      <c r="F184" s="75"/>
      <c r="G184" s="60">
        <f t="shared" si="12"/>
        <v>0</v>
      </c>
    </row>
    <row r="185" spans="1:7" s="100" customFormat="1" ht="50.25" customHeight="1" x14ac:dyDescent="0.25">
      <c r="A185" s="116">
        <v>16.28</v>
      </c>
      <c r="B185" s="226" t="s">
        <v>182</v>
      </c>
      <c r="C185" s="232"/>
      <c r="D185" s="117" t="s">
        <v>174</v>
      </c>
      <c r="E185" s="89">
        <v>1</v>
      </c>
      <c r="F185" s="118"/>
      <c r="G185" s="60">
        <f t="shared" si="12"/>
        <v>0</v>
      </c>
    </row>
    <row r="186" spans="1:7" s="100" customFormat="1" ht="28.15" customHeight="1" x14ac:dyDescent="0.25">
      <c r="A186" s="116">
        <v>16.29</v>
      </c>
      <c r="B186" s="226" t="s">
        <v>213</v>
      </c>
      <c r="C186" s="232"/>
      <c r="D186" s="117" t="s">
        <v>52</v>
      </c>
      <c r="E186" s="89">
        <v>41</v>
      </c>
      <c r="F186" s="118"/>
      <c r="G186" s="60">
        <f t="shared" si="12"/>
        <v>0</v>
      </c>
    </row>
    <row r="187" spans="1:7" s="100" customFormat="1" ht="27" customHeight="1" x14ac:dyDescent="0.25">
      <c r="A187" s="116">
        <v>16.3</v>
      </c>
      <c r="B187" s="226" t="s">
        <v>214</v>
      </c>
      <c r="C187" s="232"/>
      <c r="D187" s="117" t="s">
        <v>52</v>
      </c>
      <c r="E187" s="89">
        <v>12</v>
      </c>
      <c r="F187" s="118"/>
      <c r="G187" s="60">
        <f t="shared" si="12"/>
        <v>0</v>
      </c>
    </row>
    <row r="188" spans="1:7" s="100" customFormat="1" ht="26.25" customHeight="1" x14ac:dyDescent="0.25">
      <c r="A188" s="116">
        <v>16.309999999999999</v>
      </c>
      <c r="B188" s="226" t="s">
        <v>215</v>
      </c>
      <c r="C188" s="232"/>
      <c r="D188" s="117" t="s">
        <v>52</v>
      </c>
      <c r="E188" s="89">
        <v>30</v>
      </c>
      <c r="F188" s="118"/>
      <c r="G188" s="60">
        <f t="shared" si="12"/>
        <v>0</v>
      </c>
    </row>
    <row r="189" spans="1:7" s="100" customFormat="1" ht="28.15" customHeight="1" x14ac:dyDescent="0.25">
      <c r="A189" s="116">
        <v>16.32</v>
      </c>
      <c r="B189" s="226" t="s">
        <v>183</v>
      </c>
      <c r="C189" s="232"/>
      <c r="D189" s="117" t="s">
        <v>114</v>
      </c>
      <c r="E189" s="89">
        <v>4</v>
      </c>
      <c r="F189" s="118"/>
      <c r="G189" s="60">
        <f t="shared" si="12"/>
        <v>0</v>
      </c>
    </row>
    <row r="190" spans="1:7" s="100" customFormat="1" ht="28.15" customHeight="1" x14ac:dyDescent="0.25">
      <c r="A190" s="116">
        <v>16.329999999999998</v>
      </c>
      <c r="B190" s="226" t="s">
        <v>184</v>
      </c>
      <c r="C190" s="232"/>
      <c r="D190" s="117" t="s">
        <v>114</v>
      </c>
      <c r="E190" s="89">
        <v>24</v>
      </c>
      <c r="F190" s="118"/>
      <c r="G190" s="60">
        <f t="shared" si="12"/>
        <v>0</v>
      </c>
    </row>
    <row r="191" spans="1:7" s="100" customFormat="1" ht="24" customHeight="1" x14ac:dyDescent="0.25">
      <c r="A191" s="116">
        <v>16.34</v>
      </c>
      <c r="B191" s="226" t="s">
        <v>185</v>
      </c>
      <c r="C191" s="232"/>
      <c r="D191" s="117" t="s">
        <v>114</v>
      </c>
      <c r="E191" s="89">
        <v>2</v>
      </c>
      <c r="F191" s="118"/>
      <c r="G191" s="60">
        <f t="shared" si="12"/>
        <v>0</v>
      </c>
    </row>
    <row r="192" spans="1:7" s="100" customFormat="1" ht="17.25" customHeight="1" x14ac:dyDescent="0.25">
      <c r="A192" s="116">
        <v>16.350000000000001</v>
      </c>
      <c r="B192" s="226" t="s">
        <v>186</v>
      </c>
      <c r="C192" s="232"/>
      <c r="D192" s="117" t="s">
        <v>114</v>
      </c>
      <c r="E192" s="89">
        <v>13</v>
      </c>
      <c r="F192" s="118"/>
      <c r="G192" s="60">
        <f t="shared" si="12"/>
        <v>0</v>
      </c>
    </row>
    <row r="193" spans="1:7" s="100" customFormat="1" ht="17.25" customHeight="1" x14ac:dyDescent="0.25">
      <c r="A193" s="116">
        <v>16.36</v>
      </c>
      <c r="B193" s="226" t="s">
        <v>187</v>
      </c>
      <c r="C193" s="232"/>
      <c r="D193" s="117" t="s">
        <v>114</v>
      </c>
      <c r="E193" s="89">
        <v>2</v>
      </c>
      <c r="F193" s="118"/>
      <c r="G193" s="60">
        <f t="shared" si="12"/>
        <v>0</v>
      </c>
    </row>
    <row r="194" spans="1:7" s="100" customFormat="1" ht="17.25" customHeight="1" x14ac:dyDescent="0.25">
      <c r="A194" s="116">
        <v>16.37</v>
      </c>
      <c r="B194" s="226" t="s">
        <v>188</v>
      </c>
      <c r="C194" s="232"/>
      <c r="D194" s="117" t="s">
        <v>114</v>
      </c>
      <c r="E194" s="89">
        <v>2</v>
      </c>
      <c r="F194" s="118"/>
      <c r="G194" s="60">
        <f t="shared" si="12"/>
        <v>0</v>
      </c>
    </row>
    <row r="195" spans="1:7" s="100" customFormat="1" ht="39" customHeight="1" x14ac:dyDescent="0.25">
      <c r="A195" s="116">
        <v>16.38</v>
      </c>
      <c r="B195" s="226" t="s">
        <v>189</v>
      </c>
      <c r="C195" s="232"/>
      <c r="D195" s="117" t="s">
        <v>52</v>
      </c>
      <c r="E195" s="89">
        <v>42</v>
      </c>
      <c r="F195" s="118"/>
      <c r="G195" s="60">
        <f t="shared" si="12"/>
        <v>0</v>
      </c>
    </row>
    <row r="196" spans="1:7" s="100" customFormat="1" ht="25.5" customHeight="1" x14ac:dyDescent="0.25">
      <c r="A196" s="116">
        <v>16.39</v>
      </c>
      <c r="B196" s="226" t="s">
        <v>190</v>
      </c>
      <c r="C196" s="232"/>
      <c r="D196" s="117" t="s">
        <v>114</v>
      </c>
      <c r="E196" s="89">
        <v>1</v>
      </c>
      <c r="F196" s="118"/>
      <c r="G196" s="60">
        <f t="shared" si="12"/>
        <v>0</v>
      </c>
    </row>
    <row r="197" spans="1:7" s="100" customFormat="1" ht="38.25" customHeight="1" x14ac:dyDescent="0.25">
      <c r="A197" s="116">
        <v>16.399999999999999</v>
      </c>
      <c r="B197" s="226" t="s">
        <v>191</v>
      </c>
      <c r="C197" s="232"/>
      <c r="D197" s="117" t="s">
        <v>174</v>
      </c>
      <c r="E197" s="89">
        <v>1</v>
      </c>
      <c r="F197" s="118"/>
      <c r="G197" s="60">
        <f t="shared" si="12"/>
        <v>0</v>
      </c>
    </row>
    <row r="198" spans="1:7" s="100" customFormat="1" ht="15.75" customHeight="1" x14ac:dyDescent="0.25">
      <c r="A198" s="116">
        <v>16.41</v>
      </c>
      <c r="B198" s="226" t="s">
        <v>192</v>
      </c>
      <c r="C198" s="244"/>
      <c r="D198" s="117" t="s">
        <v>114</v>
      </c>
      <c r="E198" s="89">
        <v>1</v>
      </c>
      <c r="F198" s="118"/>
      <c r="G198" s="60">
        <f t="shared" si="12"/>
        <v>0</v>
      </c>
    </row>
    <row r="199" spans="1:7" s="100" customFormat="1" ht="39" customHeight="1" x14ac:dyDescent="0.25">
      <c r="A199" s="116"/>
      <c r="B199" s="215" t="s">
        <v>193</v>
      </c>
      <c r="C199" s="216"/>
      <c r="D199" s="117"/>
      <c r="E199" s="89"/>
      <c r="F199" s="89"/>
      <c r="G199" s="60"/>
    </row>
    <row r="200" spans="1:7" ht="15" customHeight="1" x14ac:dyDescent="0.25">
      <c r="A200" s="47"/>
      <c r="B200" s="224" t="s">
        <v>194</v>
      </c>
      <c r="C200" s="224"/>
      <c r="D200" s="47"/>
      <c r="E200" s="61"/>
      <c r="F200" s="62"/>
      <c r="G200" s="120">
        <f>SUM(G158:G199)</f>
        <v>0</v>
      </c>
    </row>
    <row r="201" spans="1:7" s="121" customFormat="1" ht="15" customHeight="1" x14ac:dyDescent="0.2">
      <c r="E201" s="122"/>
      <c r="F201" s="123"/>
      <c r="G201" s="123"/>
    </row>
    <row r="202" spans="1:7" s="121" customFormat="1" ht="15" customHeight="1" x14ac:dyDescent="0.25">
      <c r="A202" s="124">
        <v>1</v>
      </c>
      <c r="B202" s="249" t="str">
        <f>B13</f>
        <v>PRIPREMNI  RADOVI</v>
      </c>
      <c r="C202" s="249"/>
      <c r="D202" s="23"/>
      <c r="E202" s="78"/>
      <c r="F202" s="78"/>
      <c r="G202" s="78">
        <f>G15</f>
        <v>0</v>
      </c>
    </row>
    <row r="203" spans="1:7" s="121" customFormat="1" ht="5.25" customHeight="1" x14ac:dyDescent="0.25">
      <c r="A203" s="124"/>
      <c r="B203" s="157"/>
      <c r="C203" s="157"/>
      <c r="D203" s="23"/>
      <c r="E203" s="78"/>
      <c r="F203" s="78"/>
      <c r="G203" s="78"/>
    </row>
    <row r="204" spans="1:7" s="121" customFormat="1" ht="15" customHeight="1" x14ac:dyDescent="0.25">
      <c r="A204" s="124">
        <v>2</v>
      </c>
      <c r="B204" s="249" t="str">
        <f>B17</f>
        <v>ZEMLJANI RADOVI</v>
      </c>
      <c r="C204" s="249"/>
      <c r="D204" s="23"/>
      <c r="E204" s="78"/>
      <c r="F204" s="78"/>
      <c r="G204" s="78">
        <f>G24</f>
        <v>0</v>
      </c>
    </row>
    <row r="205" spans="1:7" s="121" customFormat="1" ht="5.25" customHeight="1" x14ac:dyDescent="0.2">
      <c r="E205" s="122"/>
      <c r="F205" s="123"/>
      <c r="G205" s="123"/>
    </row>
    <row r="206" spans="1:7" x14ac:dyDescent="0.25">
      <c r="A206" s="124">
        <v>3</v>
      </c>
      <c r="B206" s="249" t="str">
        <f>B26</f>
        <v>BETONSKI  I AB RADOVI</v>
      </c>
      <c r="C206" s="249"/>
      <c r="E206" s="78"/>
      <c r="F206" s="78"/>
      <c r="G206" s="78">
        <f>G39</f>
        <v>0</v>
      </c>
    </row>
    <row r="207" spans="1:7" ht="5.25" customHeight="1" x14ac:dyDescent="0.25">
      <c r="A207" s="124"/>
      <c r="B207" s="157"/>
      <c r="C207" s="157"/>
      <c r="E207" s="78"/>
      <c r="F207" s="78"/>
      <c r="G207" s="78"/>
    </row>
    <row r="208" spans="1:7" x14ac:dyDescent="0.25">
      <c r="A208" s="124">
        <v>4</v>
      </c>
      <c r="B208" s="249" t="str">
        <f>B41</f>
        <v>ARMIRAČKI    RADOVI</v>
      </c>
      <c r="C208" s="249"/>
      <c r="E208" s="78"/>
      <c r="F208" s="78"/>
      <c r="G208" s="78">
        <f>G45</f>
        <v>0</v>
      </c>
    </row>
    <row r="209" spans="1:7" ht="5.45" customHeight="1" x14ac:dyDescent="0.25">
      <c r="A209" s="124"/>
      <c r="B209" s="157"/>
      <c r="C209" s="157"/>
      <c r="E209" s="78"/>
      <c r="F209" s="78"/>
      <c r="G209" s="78"/>
    </row>
    <row r="210" spans="1:7" x14ac:dyDescent="0.25">
      <c r="A210" s="124">
        <v>5</v>
      </c>
      <c r="B210" s="249" t="str">
        <f>B47</f>
        <v>ZIDARSKI RADOVI</v>
      </c>
      <c r="C210" s="249"/>
      <c r="E210" s="78"/>
      <c r="F210" s="78"/>
      <c r="G210" s="78">
        <f>G57</f>
        <v>0</v>
      </c>
    </row>
    <row r="211" spans="1:7" ht="5.45" customHeight="1" x14ac:dyDescent="0.25">
      <c r="A211" s="124"/>
      <c r="B211" s="157"/>
      <c r="C211" s="157"/>
      <c r="E211" s="78"/>
      <c r="F211" s="78"/>
      <c r="G211" s="78"/>
    </row>
    <row r="212" spans="1:7" x14ac:dyDescent="0.25">
      <c r="A212" s="124">
        <v>6</v>
      </c>
      <c r="B212" s="249" t="str">
        <f>B59</f>
        <v>TESARSKI  RADOVI</v>
      </c>
      <c r="C212" s="249"/>
      <c r="E212" s="78"/>
      <c r="F212" s="78"/>
      <c r="G212" s="78">
        <f>G65</f>
        <v>0</v>
      </c>
    </row>
    <row r="213" spans="1:7" ht="5.45" customHeight="1" x14ac:dyDescent="0.25">
      <c r="A213" s="124"/>
      <c r="B213" s="157"/>
      <c r="C213" s="157"/>
      <c r="E213" s="78"/>
      <c r="F213" s="78"/>
      <c r="G213" s="78"/>
    </row>
    <row r="214" spans="1:7" x14ac:dyDescent="0.25">
      <c r="A214" s="124">
        <v>7</v>
      </c>
      <c r="B214" s="249" t="str">
        <f>B67</f>
        <v>MOLERSKO- FARBARSKI RADOVI</v>
      </c>
      <c r="C214" s="249"/>
      <c r="E214" s="78"/>
      <c r="F214" s="78"/>
      <c r="G214" s="78">
        <f>G70</f>
        <v>0</v>
      </c>
    </row>
    <row r="215" spans="1:7" ht="5.45" customHeight="1" x14ac:dyDescent="0.25">
      <c r="A215" s="124"/>
      <c r="B215" s="157"/>
      <c r="C215" s="157"/>
      <c r="E215" s="78"/>
      <c r="F215" s="78"/>
      <c r="G215" s="78"/>
    </row>
    <row r="216" spans="1:7" x14ac:dyDescent="0.25">
      <c r="A216" s="124">
        <v>8</v>
      </c>
      <c r="B216" s="249" t="str">
        <f>B72</f>
        <v>KERAMIČARSKI I PODOPOLAGAČKI RADOVI</v>
      </c>
      <c r="C216" s="249"/>
      <c r="E216" s="78"/>
      <c r="F216" s="78"/>
      <c r="G216" s="78">
        <f>G77</f>
        <v>0</v>
      </c>
    </row>
    <row r="217" spans="1:7" ht="5.45" customHeight="1" x14ac:dyDescent="0.25">
      <c r="A217" s="124"/>
      <c r="B217" s="157"/>
      <c r="C217" s="157"/>
      <c r="E217" s="78"/>
      <c r="F217" s="78"/>
      <c r="G217" s="78"/>
    </row>
    <row r="218" spans="1:7" x14ac:dyDescent="0.25">
      <c r="A218" s="124">
        <v>9</v>
      </c>
      <c r="B218" s="249" t="str">
        <f>B79</f>
        <v>STOLARSKI RADOVI I FASADNA STOLARIJA</v>
      </c>
      <c r="C218" s="249"/>
      <c r="E218" s="78"/>
      <c r="F218" s="78"/>
      <c r="G218" s="78">
        <f>G88</f>
        <v>0</v>
      </c>
    </row>
    <row r="219" spans="1:7" ht="5.45" customHeight="1" x14ac:dyDescent="0.25">
      <c r="A219" s="124"/>
      <c r="B219" s="157"/>
      <c r="C219" s="157"/>
      <c r="E219" s="78"/>
      <c r="F219" s="78"/>
      <c r="G219" s="78"/>
    </row>
    <row r="220" spans="1:7" x14ac:dyDescent="0.25">
      <c r="A220" s="124">
        <v>10</v>
      </c>
      <c r="B220" s="249" t="str">
        <f>B90</f>
        <v>FASADERSKI RADOVI</v>
      </c>
      <c r="C220" s="249"/>
      <c r="E220" s="78"/>
      <c r="F220" s="78"/>
      <c r="G220" s="78">
        <f>G93</f>
        <v>0</v>
      </c>
    </row>
    <row r="221" spans="1:7" ht="5.45" customHeight="1" x14ac:dyDescent="0.25">
      <c r="A221" s="124"/>
      <c r="B221" s="157"/>
      <c r="C221" s="157"/>
      <c r="E221" s="78"/>
      <c r="F221" s="78"/>
      <c r="G221" s="78"/>
    </row>
    <row r="222" spans="1:7" x14ac:dyDescent="0.25">
      <c r="A222" s="124">
        <v>11</v>
      </c>
      <c r="B222" s="249" t="str">
        <f>B95</f>
        <v>KROVOPOKRIVAČKI RADOVI</v>
      </c>
      <c r="C222" s="249"/>
      <c r="E222" s="78"/>
      <c r="F222" s="78"/>
      <c r="G222" s="78">
        <f>G97</f>
        <v>0</v>
      </c>
    </row>
    <row r="223" spans="1:7" ht="5.45" customHeight="1" x14ac:dyDescent="0.25">
      <c r="A223" s="124"/>
      <c r="B223" s="157"/>
      <c r="C223" s="157"/>
      <c r="E223" s="78"/>
      <c r="F223" s="78"/>
      <c r="G223" s="78"/>
    </row>
    <row r="224" spans="1:7" x14ac:dyDescent="0.25">
      <c r="A224" s="124">
        <v>12</v>
      </c>
      <c r="B224" s="249" t="str">
        <f>B99</f>
        <v>LIMARSKI RADOVI</v>
      </c>
      <c r="C224" s="249"/>
      <c r="E224" s="78"/>
      <c r="F224" s="78"/>
      <c r="G224" s="78">
        <f>G106</f>
        <v>0</v>
      </c>
    </row>
    <row r="225" spans="1:7" ht="5.45" customHeight="1" x14ac:dyDescent="0.25">
      <c r="A225" s="124"/>
      <c r="B225" s="157"/>
      <c r="C225" s="157"/>
      <c r="E225" s="78"/>
      <c r="F225" s="78"/>
      <c r="G225" s="78"/>
    </row>
    <row r="226" spans="1:7" x14ac:dyDescent="0.25">
      <c r="A226" s="124">
        <v>13</v>
      </c>
      <c r="B226" s="249" t="str">
        <f>B108</f>
        <v>IZOLATERSKI RADOVI</v>
      </c>
      <c r="C226" s="249"/>
      <c r="E226" s="78"/>
      <c r="F226" s="78"/>
      <c r="G226" s="78">
        <f>G115</f>
        <v>0</v>
      </c>
    </row>
    <row r="227" spans="1:7" ht="5.45" customHeight="1" x14ac:dyDescent="0.25">
      <c r="A227" s="124"/>
      <c r="B227" s="157"/>
      <c r="C227" s="157"/>
      <c r="E227" s="78"/>
      <c r="F227" s="78"/>
      <c r="G227" s="78"/>
    </row>
    <row r="228" spans="1:7" x14ac:dyDescent="0.25">
      <c r="A228" s="124">
        <v>14</v>
      </c>
      <c r="B228" s="249" t="str">
        <f>B117</f>
        <v>OSTALI RADOVI</v>
      </c>
      <c r="C228" s="249"/>
      <c r="E228" s="78"/>
      <c r="F228" s="78"/>
      <c r="G228" s="78">
        <f>G124</f>
        <v>0</v>
      </c>
    </row>
    <row r="229" spans="1:7" ht="5.45" customHeight="1" x14ac:dyDescent="0.25">
      <c r="A229" s="124"/>
      <c r="B229" s="157"/>
      <c r="C229" s="157"/>
      <c r="E229" s="78"/>
      <c r="F229" s="78"/>
      <c r="G229" s="78"/>
    </row>
    <row r="230" spans="1:7" x14ac:dyDescent="0.25">
      <c r="A230" s="124">
        <v>15</v>
      </c>
      <c r="B230" s="249" t="s">
        <v>123</v>
      </c>
      <c r="C230" s="249"/>
      <c r="E230" s="78"/>
      <c r="F230" s="78"/>
      <c r="G230" s="78">
        <f>G153</f>
        <v>0</v>
      </c>
    </row>
    <row r="231" spans="1:7" ht="5.45" customHeight="1" x14ac:dyDescent="0.25">
      <c r="A231" s="124"/>
      <c r="B231" s="157"/>
      <c r="C231" s="157"/>
      <c r="E231" s="78"/>
      <c r="F231" s="78"/>
      <c r="G231" s="78"/>
    </row>
    <row r="232" spans="1:7" x14ac:dyDescent="0.25">
      <c r="A232" s="124">
        <v>16</v>
      </c>
      <c r="B232" s="249" t="s">
        <v>151</v>
      </c>
      <c r="C232" s="249"/>
      <c r="E232" s="78"/>
      <c r="F232" s="78"/>
      <c r="G232" s="78">
        <f>G200</f>
        <v>0</v>
      </c>
    </row>
    <row r="233" spans="1:7" x14ac:dyDescent="0.25">
      <c r="A233" s="124"/>
      <c r="B233" s="157"/>
      <c r="C233" s="157"/>
      <c r="E233" s="78"/>
      <c r="F233" s="78"/>
      <c r="G233" s="78"/>
    </row>
    <row r="234" spans="1:7" x14ac:dyDescent="0.25">
      <c r="B234" s="252"/>
      <c r="C234" s="252"/>
      <c r="E234" s="78"/>
      <c r="F234" s="78"/>
      <c r="G234" s="78"/>
    </row>
    <row r="235" spans="1:7" ht="15.75" x14ac:dyDescent="0.25">
      <c r="B235" s="253" t="s">
        <v>195</v>
      </c>
      <c r="C235" s="253"/>
      <c r="D235" s="125"/>
      <c r="E235" s="126"/>
      <c r="F235" s="126"/>
      <c r="G235" s="127">
        <f>SUM(G202:G232)</f>
        <v>0</v>
      </c>
    </row>
    <row r="236" spans="1:7" x14ac:dyDescent="0.25">
      <c r="B236" s="252"/>
      <c r="C236" s="252"/>
      <c r="E236" s="78"/>
      <c r="F236" s="78"/>
      <c r="G236" s="78"/>
    </row>
    <row r="237" spans="1:7" ht="15.75" x14ac:dyDescent="0.25">
      <c r="B237" s="254" t="s">
        <v>196</v>
      </c>
      <c r="C237" s="254"/>
      <c r="D237" s="128"/>
      <c r="E237" s="129"/>
      <c r="F237" s="129"/>
      <c r="G237" s="129">
        <f>+G235*0.17</f>
        <v>0</v>
      </c>
    </row>
    <row r="238" spans="1:7" x14ac:dyDescent="0.25">
      <c r="B238" s="158"/>
      <c r="C238" s="158"/>
      <c r="E238" s="78"/>
      <c r="F238" s="78"/>
      <c r="G238" s="78"/>
    </row>
    <row r="239" spans="1:7" ht="15.75" x14ac:dyDescent="0.25">
      <c r="B239" s="251" t="s">
        <v>197</v>
      </c>
      <c r="C239" s="251"/>
      <c r="D239" s="130"/>
      <c r="E239" s="131"/>
      <c r="F239" s="131"/>
      <c r="G239" s="132">
        <f>SUM(G235:G238)</f>
        <v>0</v>
      </c>
    </row>
    <row r="240" spans="1:7" x14ac:dyDescent="0.25">
      <c r="B240" s="158"/>
      <c r="C240" s="158"/>
    </row>
    <row r="241" spans="2:7" x14ac:dyDescent="0.25">
      <c r="B241" s="250"/>
      <c r="C241" s="250"/>
      <c r="D241" s="250"/>
      <c r="E241" s="250"/>
      <c r="F241" s="250"/>
      <c r="G241" s="250"/>
    </row>
    <row r="242" spans="2:7" x14ac:dyDescent="0.25">
      <c r="B242" s="250"/>
      <c r="C242" s="250"/>
      <c r="D242" s="250"/>
      <c r="E242" s="250"/>
      <c r="F242" s="250"/>
      <c r="G242" s="250"/>
    </row>
    <row r="243" spans="2:7" x14ac:dyDescent="0.25">
      <c r="B243" s="250"/>
      <c r="C243" s="250"/>
      <c r="D243" s="250"/>
      <c r="E243" s="250"/>
      <c r="F243" s="250"/>
      <c r="G243" s="250"/>
    </row>
    <row r="244" spans="2:7" x14ac:dyDescent="0.25">
      <c r="B244" s="250"/>
      <c r="C244" s="250"/>
      <c r="D244" s="250"/>
      <c r="E244" s="250"/>
      <c r="F244" s="250"/>
      <c r="G244" s="250"/>
    </row>
    <row r="245" spans="2:7" x14ac:dyDescent="0.25">
      <c r="B245" s="250"/>
      <c r="C245" s="250"/>
      <c r="D245" s="250"/>
      <c r="E245" s="250"/>
      <c r="F245" s="250"/>
      <c r="G245" s="250"/>
    </row>
    <row r="246" spans="2:7" x14ac:dyDescent="0.25">
      <c r="B246" s="250"/>
      <c r="C246" s="250"/>
      <c r="D246" s="250"/>
      <c r="E246" s="250"/>
      <c r="F246" s="250"/>
      <c r="G246" s="250"/>
    </row>
  </sheetData>
  <mergeCells count="205">
    <mergeCell ref="B246:G246"/>
    <mergeCell ref="B239:C239"/>
    <mergeCell ref="B241:G241"/>
    <mergeCell ref="B242:G242"/>
    <mergeCell ref="B243:G243"/>
    <mergeCell ref="B244:G244"/>
    <mergeCell ref="B245:G245"/>
    <mergeCell ref="B230:C230"/>
    <mergeCell ref="B232:C232"/>
    <mergeCell ref="B234:C234"/>
    <mergeCell ref="B235:C235"/>
    <mergeCell ref="B236:C236"/>
    <mergeCell ref="B237:C237"/>
    <mergeCell ref="B218:C218"/>
    <mergeCell ref="B220:C220"/>
    <mergeCell ref="B222:C222"/>
    <mergeCell ref="B224:C224"/>
    <mergeCell ref="B226:C226"/>
    <mergeCell ref="B228:C228"/>
    <mergeCell ref="B206:C206"/>
    <mergeCell ref="B208:C208"/>
    <mergeCell ref="B210:C210"/>
    <mergeCell ref="B212:C212"/>
    <mergeCell ref="B214:C214"/>
    <mergeCell ref="B216:C216"/>
    <mergeCell ref="B197:C197"/>
    <mergeCell ref="B198:C198"/>
    <mergeCell ref="B199:C199"/>
    <mergeCell ref="B200:C200"/>
    <mergeCell ref="B202:C202"/>
    <mergeCell ref="B204:C204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3:C153"/>
    <mergeCell ref="B155:C155"/>
    <mergeCell ref="B157:C157"/>
    <mergeCell ref="B158:C158"/>
    <mergeCell ref="B159:C159"/>
    <mergeCell ref="B160:C160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2:C122"/>
    <mergeCell ref="B123:C123"/>
    <mergeCell ref="B124:C124"/>
    <mergeCell ref="B126:C126"/>
    <mergeCell ref="B127:C127"/>
    <mergeCell ref="B128:C128"/>
    <mergeCell ref="B115:C115"/>
    <mergeCell ref="B117:C117"/>
    <mergeCell ref="B118:C118"/>
    <mergeCell ref="B119:C119"/>
    <mergeCell ref="B120:C120"/>
    <mergeCell ref="B121:C121"/>
    <mergeCell ref="B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8:C108"/>
    <mergeCell ref="B95:C95"/>
    <mergeCell ref="B96:C96"/>
    <mergeCell ref="B97:C97"/>
    <mergeCell ref="B99:C99"/>
    <mergeCell ref="B100:C100"/>
    <mergeCell ref="B101:C101"/>
    <mergeCell ref="B87:C87"/>
    <mergeCell ref="B88:C88"/>
    <mergeCell ref="B90:C90"/>
    <mergeCell ref="B91:C91"/>
    <mergeCell ref="B92:C92"/>
    <mergeCell ref="B93:C93"/>
    <mergeCell ref="B81:C81"/>
    <mergeCell ref="B82:C82"/>
    <mergeCell ref="B83:C83"/>
    <mergeCell ref="B84:C84"/>
    <mergeCell ref="B85:C85"/>
    <mergeCell ref="B86:C86"/>
    <mergeCell ref="B74:C74"/>
    <mergeCell ref="B75:C75"/>
    <mergeCell ref="B76:C76"/>
    <mergeCell ref="B77:C77"/>
    <mergeCell ref="B79:C79"/>
    <mergeCell ref="B80:C80"/>
    <mergeCell ref="B67:C67"/>
    <mergeCell ref="B68:C68"/>
    <mergeCell ref="B69:C69"/>
    <mergeCell ref="B70:C70"/>
    <mergeCell ref="B72:C72"/>
    <mergeCell ref="B73:C73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9:C59"/>
    <mergeCell ref="B47:C47"/>
    <mergeCell ref="B48:C48"/>
    <mergeCell ref="B49:C49"/>
    <mergeCell ref="B50:C50"/>
    <mergeCell ref="B51:C51"/>
    <mergeCell ref="B52:C52"/>
    <mergeCell ref="B39:C39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B13:C13"/>
    <mergeCell ref="B14:C14"/>
    <mergeCell ref="B15:C15"/>
    <mergeCell ref="B17:C17"/>
    <mergeCell ref="B18:C18"/>
    <mergeCell ref="B19:C19"/>
    <mergeCell ref="B2:F2"/>
    <mergeCell ref="C5:F5"/>
    <mergeCell ref="B8:C8"/>
    <mergeCell ref="B9:C9"/>
    <mergeCell ref="B10:C10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0CCF-5241-4BD5-A022-DE124D746469}">
  <dimension ref="A2:G247"/>
  <sheetViews>
    <sheetView workbookViewId="0">
      <selection activeCell="J9" sqref="J9"/>
    </sheetView>
  </sheetViews>
  <sheetFormatPr defaultRowHeight="15" x14ac:dyDescent="0.25"/>
  <cols>
    <col min="1" max="2" width="9.140625" style="23"/>
    <col min="3" max="3" width="39" style="23" customWidth="1"/>
    <col min="4" max="6" width="9.140625" style="23"/>
    <col min="7" max="7" width="14.28515625" style="23" customWidth="1"/>
    <col min="8" max="199" width="9.140625" style="23"/>
    <col min="200" max="200" width="39" style="23" customWidth="1"/>
    <col min="201" max="203" width="9.140625" style="23"/>
    <col min="204" max="204" width="16" style="23" customWidth="1"/>
    <col min="205" max="205" width="9.140625" style="23"/>
    <col min="206" max="206" width="9.28515625" style="23" customWidth="1"/>
    <col min="207" max="455" width="9.140625" style="23"/>
    <col min="456" max="456" width="39" style="23" customWidth="1"/>
    <col min="457" max="459" width="9.140625" style="23"/>
    <col min="460" max="460" width="16" style="23" customWidth="1"/>
    <col min="461" max="461" width="9.140625" style="23"/>
    <col min="462" max="462" width="9.28515625" style="23" customWidth="1"/>
    <col min="463" max="711" width="9.140625" style="23"/>
    <col min="712" max="712" width="39" style="23" customWidth="1"/>
    <col min="713" max="715" width="9.140625" style="23"/>
    <col min="716" max="716" width="16" style="23" customWidth="1"/>
    <col min="717" max="717" width="9.140625" style="23"/>
    <col min="718" max="718" width="9.28515625" style="23" customWidth="1"/>
    <col min="719" max="967" width="9.140625" style="23"/>
    <col min="968" max="968" width="39" style="23" customWidth="1"/>
    <col min="969" max="971" width="9.140625" style="23"/>
    <col min="972" max="972" width="16" style="23" customWidth="1"/>
    <col min="973" max="973" width="9.140625" style="23"/>
    <col min="974" max="974" width="9.28515625" style="23" customWidth="1"/>
    <col min="975" max="1223" width="9.140625" style="23"/>
    <col min="1224" max="1224" width="39" style="23" customWidth="1"/>
    <col min="1225" max="1227" width="9.140625" style="23"/>
    <col min="1228" max="1228" width="16" style="23" customWidth="1"/>
    <col min="1229" max="1229" width="9.140625" style="23"/>
    <col min="1230" max="1230" width="9.28515625" style="23" customWidth="1"/>
    <col min="1231" max="1479" width="9.140625" style="23"/>
    <col min="1480" max="1480" width="39" style="23" customWidth="1"/>
    <col min="1481" max="1483" width="9.140625" style="23"/>
    <col min="1484" max="1484" width="16" style="23" customWidth="1"/>
    <col min="1485" max="1485" width="9.140625" style="23"/>
    <col min="1486" max="1486" width="9.28515625" style="23" customWidth="1"/>
    <col min="1487" max="1735" width="9.140625" style="23"/>
    <col min="1736" max="1736" width="39" style="23" customWidth="1"/>
    <col min="1737" max="1739" width="9.140625" style="23"/>
    <col min="1740" max="1740" width="16" style="23" customWidth="1"/>
    <col min="1741" max="1741" width="9.140625" style="23"/>
    <col min="1742" max="1742" width="9.28515625" style="23" customWidth="1"/>
    <col min="1743" max="1991" width="9.140625" style="23"/>
    <col min="1992" max="1992" width="39" style="23" customWidth="1"/>
    <col min="1993" max="1995" width="9.140625" style="23"/>
    <col min="1996" max="1996" width="16" style="23" customWidth="1"/>
    <col min="1997" max="1997" width="9.140625" style="23"/>
    <col min="1998" max="1998" width="9.28515625" style="23" customWidth="1"/>
    <col min="1999" max="2247" width="9.140625" style="23"/>
    <col min="2248" max="2248" width="39" style="23" customWidth="1"/>
    <col min="2249" max="2251" width="9.140625" style="23"/>
    <col min="2252" max="2252" width="16" style="23" customWidth="1"/>
    <col min="2253" max="2253" width="9.140625" style="23"/>
    <col min="2254" max="2254" width="9.28515625" style="23" customWidth="1"/>
    <col min="2255" max="2503" width="9.140625" style="23"/>
    <col min="2504" max="2504" width="39" style="23" customWidth="1"/>
    <col min="2505" max="2507" width="9.140625" style="23"/>
    <col min="2508" max="2508" width="16" style="23" customWidth="1"/>
    <col min="2509" max="2509" width="9.140625" style="23"/>
    <col min="2510" max="2510" width="9.28515625" style="23" customWidth="1"/>
    <col min="2511" max="2759" width="9.140625" style="23"/>
    <col min="2760" max="2760" width="39" style="23" customWidth="1"/>
    <col min="2761" max="2763" width="9.140625" style="23"/>
    <col min="2764" max="2764" width="16" style="23" customWidth="1"/>
    <col min="2765" max="2765" width="9.140625" style="23"/>
    <col min="2766" max="2766" width="9.28515625" style="23" customWidth="1"/>
    <col min="2767" max="3015" width="9.140625" style="23"/>
    <col min="3016" max="3016" width="39" style="23" customWidth="1"/>
    <col min="3017" max="3019" width="9.140625" style="23"/>
    <col min="3020" max="3020" width="16" style="23" customWidth="1"/>
    <col min="3021" max="3021" width="9.140625" style="23"/>
    <col min="3022" max="3022" width="9.28515625" style="23" customWidth="1"/>
    <col min="3023" max="3271" width="9.140625" style="23"/>
    <col min="3272" max="3272" width="39" style="23" customWidth="1"/>
    <col min="3273" max="3275" width="9.140625" style="23"/>
    <col min="3276" max="3276" width="16" style="23" customWidth="1"/>
    <col min="3277" max="3277" width="9.140625" style="23"/>
    <col min="3278" max="3278" width="9.28515625" style="23" customWidth="1"/>
    <col min="3279" max="3527" width="9.140625" style="23"/>
    <col min="3528" max="3528" width="39" style="23" customWidth="1"/>
    <col min="3529" max="3531" width="9.140625" style="23"/>
    <col min="3532" max="3532" width="16" style="23" customWidth="1"/>
    <col min="3533" max="3533" width="9.140625" style="23"/>
    <col min="3534" max="3534" width="9.28515625" style="23" customWidth="1"/>
    <col min="3535" max="3783" width="9.140625" style="23"/>
    <col min="3784" max="3784" width="39" style="23" customWidth="1"/>
    <col min="3785" max="3787" width="9.140625" style="23"/>
    <col min="3788" max="3788" width="16" style="23" customWidth="1"/>
    <col min="3789" max="3789" width="9.140625" style="23"/>
    <col min="3790" max="3790" width="9.28515625" style="23" customWidth="1"/>
    <col min="3791" max="4039" width="9.140625" style="23"/>
    <col min="4040" max="4040" width="39" style="23" customWidth="1"/>
    <col min="4041" max="4043" width="9.140625" style="23"/>
    <col min="4044" max="4044" width="16" style="23" customWidth="1"/>
    <col min="4045" max="4045" width="9.140625" style="23"/>
    <col min="4046" max="4046" width="9.28515625" style="23" customWidth="1"/>
    <col min="4047" max="4295" width="9.140625" style="23"/>
    <col min="4296" max="4296" width="39" style="23" customWidth="1"/>
    <col min="4297" max="4299" width="9.140625" style="23"/>
    <col min="4300" max="4300" width="16" style="23" customWidth="1"/>
    <col min="4301" max="4301" width="9.140625" style="23"/>
    <col min="4302" max="4302" width="9.28515625" style="23" customWidth="1"/>
    <col min="4303" max="4551" width="9.140625" style="23"/>
    <col min="4552" max="4552" width="39" style="23" customWidth="1"/>
    <col min="4553" max="4555" width="9.140625" style="23"/>
    <col min="4556" max="4556" width="16" style="23" customWidth="1"/>
    <col min="4557" max="4557" width="9.140625" style="23"/>
    <col min="4558" max="4558" width="9.28515625" style="23" customWidth="1"/>
    <col min="4559" max="4807" width="9.140625" style="23"/>
    <col min="4808" max="4808" width="39" style="23" customWidth="1"/>
    <col min="4809" max="4811" width="9.140625" style="23"/>
    <col min="4812" max="4812" width="16" style="23" customWidth="1"/>
    <col min="4813" max="4813" width="9.140625" style="23"/>
    <col min="4814" max="4814" width="9.28515625" style="23" customWidth="1"/>
    <col min="4815" max="5063" width="9.140625" style="23"/>
    <col min="5064" max="5064" width="39" style="23" customWidth="1"/>
    <col min="5065" max="5067" width="9.140625" style="23"/>
    <col min="5068" max="5068" width="16" style="23" customWidth="1"/>
    <col min="5069" max="5069" width="9.140625" style="23"/>
    <col min="5070" max="5070" width="9.28515625" style="23" customWidth="1"/>
    <col min="5071" max="5319" width="9.140625" style="23"/>
    <col min="5320" max="5320" width="39" style="23" customWidth="1"/>
    <col min="5321" max="5323" width="9.140625" style="23"/>
    <col min="5324" max="5324" width="16" style="23" customWidth="1"/>
    <col min="5325" max="5325" width="9.140625" style="23"/>
    <col min="5326" max="5326" width="9.28515625" style="23" customWidth="1"/>
    <col min="5327" max="5575" width="9.140625" style="23"/>
    <col min="5576" max="5576" width="39" style="23" customWidth="1"/>
    <col min="5577" max="5579" width="9.140625" style="23"/>
    <col min="5580" max="5580" width="16" style="23" customWidth="1"/>
    <col min="5581" max="5581" width="9.140625" style="23"/>
    <col min="5582" max="5582" width="9.28515625" style="23" customWidth="1"/>
    <col min="5583" max="5831" width="9.140625" style="23"/>
    <col min="5832" max="5832" width="39" style="23" customWidth="1"/>
    <col min="5833" max="5835" width="9.140625" style="23"/>
    <col min="5836" max="5836" width="16" style="23" customWidth="1"/>
    <col min="5837" max="5837" width="9.140625" style="23"/>
    <col min="5838" max="5838" width="9.28515625" style="23" customWidth="1"/>
    <col min="5839" max="6087" width="9.140625" style="23"/>
    <col min="6088" max="6088" width="39" style="23" customWidth="1"/>
    <col min="6089" max="6091" width="9.140625" style="23"/>
    <col min="6092" max="6092" width="16" style="23" customWidth="1"/>
    <col min="6093" max="6093" width="9.140625" style="23"/>
    <col min="6094" max="6094" width="9.28515625" style="23" customWidth="1"/>
    <col min="6095" max="6343" width="9.140625" style="23"/>
    <col min="6344" max="6344" width="39" style="23" customWidth="1"/>
    <col min="6345" max="6347" width="9.140625" style="23"/>
    <col min="6348" max="6348" width="16" style="23" customWidth="1"/>
    <col min="6349" max="6349" width="9.140625" style="23"/>
    <col min="6350" max="6350" width="9.28515625" style="23" customWidth="1"/>
    <col min="6351" max="6599" width="9.140625" style="23"/>
    <col min="6600" max="6600" width="39" style="23" customWidth="1"/>
    <col min="6601" max="6603" width="9.140625" style="23"/>
    <col min="6604" max="6604" width="16" style="23" customWidth="1"/>
    <col min="6605" max="6605" width="9.140625" style="23"/>
    <col min="6606" max="6606" width="9.28515625" style="23" customWidth="1"/>
    <col min="6607" max="6855" width="9.140625" style="23"/>
    <col min="6856" max="6856" width="39" style="23" customWidth="1"/>
    <col min="6857" max="6859" width="9.140625" style="23"/>
    <col min="6860" max="6860" width="16" style="23" customWidth="1"/>
    <col min="6861" max="6861" width="9.140625" style="23"/>
    <col min="6862" max="6862" width="9.28515625" style="23" customWidth="1"/>
    <col min="6863" max="7111" width="9.140625" style="23"/>
    <col min="7112" max="7112" width="39" style="23" customWidth="1"/>
    <col min="7113" max="7115" width="9.140625" style="23"/>
    <col min="7116" max="7116" width="16" style="23" customWidth="1"/>
    <col min="7117" max="7117" width="9.140625" style="23"/>
    <col min="7118" max="7118" width="9.28515625" style="23" customWidth="1"/>
    <col min="7119" max="7367" width="9.140625" style="23"/>
    <col min="7368" max="7368" width="39" style="23" customWidth="1"/>
    <col min="7369" max="7371" width="9.140625" style="23"/>
    <col min="7372" max="7372" width="16" style="23" customWidth="1"/>
    <col min="7373" max="7373" width="9.140625" style="23"/>
    <col min="7374" max="7374" width="9.28515625" style="23" customWidth="1"/>
    <col min="7375" max="7623" width="9.140625" style="23"/>
    <col min="7624" max="7624" width="39" style="23" customWidth="1"/>
    <col min="7625" max="7627" width="9.140625" style="23"/>
    <col min="7628" max="7628" width="16" style="23" customWidth="1"/>
    <col min="7629" max="7629" width="9.140625" style="23"/>
    <col min="7630" max="7630" width="9.28515625" style="23" customWidth="1"/>
    <col min="7631" max="7879" width="9.140625" style="23"/>
    <col min="7880" max="7880" width="39" style="23" customWidth="1"/>
    <col min="7881" max="7883" width="9.140625" style="23"/>
    <col min="7884" max="7884" width="16" style="23" customWidth="1"/>
    <col min="7885" max="7885" width="9.140625" style="23"/>
    <col min="7886" max="7886" width="9.28515625" style="23" customWidth="1"/>
    <col min="7887" max="8135" width="9.140625" style="23"/>
    <col min="8136" max="8136" width="39" style="23" customWidth="1"/>
    <col min="8137" max="8139" width="9.140625" style="23"/>
    <col min="8140" max="8140" width="16" style="23" customWidth="1"/>
    <col min="8141" max="8141" width="9.140625" style="23"/>
    <col min="8142" max="8142" width="9.28515625" style="23" customWidth="1"/>
    <col min="8143" max="8391" width="9.140625" style="23"/>
    <col min="8392" max="8392" width="39" style="23" customWidth="1"/>
    <col min="8393" max="8395" width="9.140625" style="23"/>
    <col min="8396" max="8396" width="16" style="23" customWidth="1"/>
    <col min="8397" max="8397" width="9.140625" style="23"/>
    <col min="8398" max="8398" width="9.28515625" style="23" customWidth="1"/>
    <col min="8399" max="8647" width="9.140625" style="23"/>
    <col min="8648" max="8648" width="39" style="23" customWidth="1"/>
    <col min="8649" max="8651" width="9.140625" style="23"/>
    <col min="8652" max="8652" width="16" style="23" customWidth="1"/>
    <col min="8653" max="8653" width="9.140625" style="23"/>
    <col min="8654" max="8654" width="9.28515625" style="23" customWidth="1"/>
    <col min="8655" max="8903" width="9.140625" style="23"/>
    <col min="8904" max="8904" width="39" style="23" customWidth="1"/>
    <col min="8905" max="8907" width="9.140625" style="23"/>
    <col min="8908" max="8908" width="16" style="23" customWidth="1"/>
    <col min="8909" max="8909" width="9.140625" style="23"/>
    <col min="8910" max="8910" width="9.28515625" style="23" customWidth="1"/>
    <col min="8911" max="9159" width="9.140625" style="23"/>
    <col min="9160" max="9160" width="39" style="23" customWidth="1"/>
    <col min="9161" max="9163" width="9.140625" style="23"/>
    <col min="9164" max="9164" width="16" style="23" customWidth="1"/>
    <col min="9165" max="9165" width="9.140625" style="23"/>
    <col min="9166" max="9166" width="9.28515625" style="23" customWidth="1"/>
    <col min="9167" max="9415" width="9.140625" style="23"/>
    <col min="9416" max="9416" width="39" style="23" customWidth="1"/>
    <col min="9417" max="9419" width="9.140625" style="23"/>
    <col min="9420" max="9420" width="16" style="23" customWidth="1"/>
    <col min="9421" max="9421" width="9.140625" style="23"/>
    <col min="9422" max="9422" width="9.28515625" style="23" customWidth="1"/>
    <col min="9423" max="9671" width="9.140625" style="23"/>
    <col min="9672" max="9672" width="39" style="23" customWidth="1"/>
    <col min="9673" max="9675" width="9.140625" style="23"/>
    <col min="9676" max="9676" width="16" style="23" customWidth="1"/>
    <col min="9677" max="9677" width="9.140625" style="23"/>
    <col min="9678" max="9678" width="9.28515625" style="23" customWidth="1"/>
    <col min="9679" max="9927" width="9.140625" style="23"/>
    <col min="9928" max="9928" width="39" style="23" customWidth="1"/>
    <col min="9929" max="9931" width="9.140625" style="23"/>
    <col min="9932" max="9932" width="16" style="23" customWidth="1"/>
    <col min="9933" max="9933" width="9.140625" style="23"/>
    <col min="9934" max="9934" width="9.28515625" style="23" customWidth="1"/>
    <col min="9935" max="10183" width="9.140625" style="23"/>
    <col min="10184" max="10184" width="39" style="23" customWidth="1"/>
    <col min="10185" max="10187" width="9.140625" style="23"/>
    <col min="10188" max="10188" width="16" style="23" customWidth="1"/>
    <col min="10189" max="10189" width="9.140625" style="23"/>
    <col min="10190" max="10190" width="9.28515625" style="23" customWidth="1"/>
    <col min="10191" max="10439" width="9.140625" style="23"/>
    <col min="10440" max="10440" width="39" style="23" customWidth="1"/>
    <col min="10441" max="10443" width="9.140625" style="23"/>
    <col min="10444" max="10444" width="16" style="23" customWidth="1"/>
    <col min="10445" max="10445" width="9.140625" style="23"/>
    <col min="10446" max="10446" width="9.28515625" style="23" customWidth="1"/>
    <col min="10447" max="10695" width="9.140625" style="23"/>
    <col min="10696" max="10696" width="39" style="23" customWidth="1"/>
    <col min="10697" max="10699" width="9.140625" style="23"/>
    <col min="10700" max="10700" width="16" style="23" customWidth="1"/>
    <col min="10701" max="10701" width="9.140625" style="23"/>
    <col min="10702" max="10702" width="9.28515625" style="23" customWidth="1"/>
    <col min="10703" max="10951" width="9.140625" style="23"/>
    <col min="10952" max="10952" width="39" style="23" customWidth="1"/>
    <col min="10953" max="10955" width="9.140625" style="23"/>
    <col min="10956" max="10956" width="16" style="23" customWidth="1"/>
    <col min="10957" max="10957" width="9.140625" style="23"/>
    <col min="10958" max="10958" width="9.28515625" style="23" customWidth="1"/>
    <col min="10959" max="11207" width="9.140625" style="23"/>
    <col min="11208" max="11208" width="39" style="23" customWidth="1"/>
    <col min="11209" max="11211" width="9.140625" style="23"/>
    <col min="11212" max="11212" width="16" style="23" customWidth="1"/>
    <col min="11213" max="11213" width="9.140625" style="23"/>
    <col min="11214" max="11214" width="9.28515625" style="23" customWidth="1"/>
    <col min="11215" max="11463" width="9.140625" style="23"/>
    <col min="11464" max="11464" width="39" style="23" customWidth="1"/>
    <col min="11465" max="11467" width="9.140625" style="23"/>
    <col min="11468" max="11468" width="16" style="23" customWidth="1"/>
    <col min="11469" max="11469" width="9.140625" style="23"/>
    <col min="11470" max="11470" width="9.28515625" style="23" customWidth="1"/>
    <col min="11471" max="11719" width="9.140625" style="23"/>
    <col min="11720" max="11720" width="39" style="23" customWidth="1"/>
    <col min="11721" max="11723" width="9.140625" style="23"/>
    <col min="11724" max="11724" width="16" style="23" customWidth="1"/>
    <col min="11725" max="11725" width="9.140625" style="23"/>
    <col min="11726" max="11726" width="9.28515625" style="23" customWidth="1"/>
    <col min="11727" max="11975" width="9.140625" style="23"/>
    <col min="11976" max="11976" width="39" style="23" customWidth="1"/>
    <col min="11977" max="11979" width="9.140625" style="23"/>
    <col min="11980" max="11980" width="16" style="23" customWidth="1"/>
    <col min="11981" max="11981" width="9.140625" style="23"/>
    <col min="11982" max="11982" width="9.28515625" style="23" customWidth="1"/>
    <col min="11983" max="12231" width="9.140625" style="23"/>
    <col min="12232" max="12232" width="39" style="23" customWidth="1"/>
    <col min="12233" max="12235" width="9.140625" style="23"/>
    <col min="12236" max="12236" width="16" style="23" customWidth="1"/>
    <col min="12237" max="12237" width="9.140625" style="23"/>
    <col min="12238" max="12238" width="9.28515625" style="23" customWidth="1"/>
    <col min="12239" max="12487" width="9.140625" style="23"/>
    <col min="12488" max="12488" width="39" style="23" customWidth="1"/>
    <col min="12489" max="12491" width="9.140625" style="23"/>
    <col min="12492" max="12492" width="16" style="23" customWidth="1"/>
    <col min="12493" max="12493" width="9.140625" style="23"/>
    <col min="12494" max="12494" width="9.28515625" style="23" customWidth="1"/>
    <col min="12495" max="12743" width="9.140625" style="23"/>
    <col min="12744" max="12744" width="39" style="23" customWidth="1"/>
    <col min="12745" max="12747" width="9.140625" style="23"/>
    <col min="12748" max="12748" width="16" style="23" customWidth="1"/>
    <col min="12749" max="12749" width="9.140625" style="23"/>
    <col min="12750" max="12750" width="9.28515625" style="23" customWidth="1"/>
    <col min="12751" max="12999" width="9.140625" style="23"/>
    <col min="13000" max="13000" width="39" style="23" customWidth="1"/>
    <col min="13001" max="13003" width="9.140625" style="23"/>
    <col min="13004" max="13004" width="16" style="23" customWidth="1"/>
    <col min="13005" max="13005" width="9.140625" style="23"/>
    <col min="13006" max="13006" width="9.28515625" style="23" customWidth="1"/>
    <col min="13007" max="13255" width="9.140625" style="23"/>
    <col min="13256" max="13256" width="39" style="23" customWidth="1"/>
    <col min="13257" max="13259" width="9.140625" style="23"/>
    <col min="13260" max="13260" width="16" style="23" customWidth="1"/>
    <col min="13261" max="13261" width="9.140625" style="23"/>
    <col min="13262" max="13262" width="9.28515625" style="23" customWidth="1"/>
    <col min="13263" max="13511" width="9.140625" style="23"/>
    <col min="13512" max="13512" width="39" style="23" customWidth="1"/>
    <col min="13513" max="13515" width="9.140625" style="23"/>
    <col min="13516" max="13516" width="16" style="23" customWidth="1"/>
    <col min="13517" max="13517" width="9.140625" style="23"/>
    <col min="13518" max="13518" width="9.28515625" style="23" customWidth="1"/>
    <col min="13519" max="13767" width="9.140625" style="23"/>
    <col min="13768" max="13768" width="39" style="23" customWidth="1"/>
    <col min="13769" max="13771" width="9.140625" style="23"/>
    <col min="13772" max="13772" width="16" style="23" customWidth="1"/>
    <col min="13773" max="13773" width="9.140625" style="23"/>
    <col min="13774" max="13774" width="9.28515625" style="23" customWidth="1"/>
    <col min="13775" max="14023" width="9.140625" style="23"/>
    <col min="14024" max="14024" width="39" style="23" customWidth="1"/>
    <col min="14025" max="14027" width="9.140625" style="23"/>
    <col min="14028" max="14028" width="16" style="23" customWidth="1"/>
    <col min="14029" max="14029" width="9.140625" style="23"/>
    <col min="14030" max="14030" width="9.28515625" style="23" customWidth="1"/>
    <col min="14031" max="14279" width="9.140625" style="23"/>
    <col min="14280" max="14280" width="39" style="23" customWidth="1"/>
    <col min="14281" max="14283" width="9.140625" style="23"/>
    <col min="14284" max="14284" width="16" style="23" customWidth="1"/>
    <col min="14285" max="14285" width="9.140625" style="23"/>
    <col min="14286" max="14286" width="9.28515625" style="23" customWidth="1"/>
    <col min="14287" max="14535" width="9.140625" style="23"/>
    <col min="14536" max="14536" width="39" style="23" customWidth="1"/>
    <col min="14537" max="14539" width="9.140625" style="23"/>
    <col min="14540" max="14540" width="16" style="23" customWidth="1"/>
    <col min="14541" max="14541" width="9.140625" style="23"/>
    <col min="14542" max="14542" width="9.28515625" style="23" customWidth="1"/>
    <col min="14543" max="14791" width="9.140625" style="23"/>
    <col min="14792" max="14792" width="39" style="23" customWidth="1"/>
    <col min="14793" max="14795" width="9.140625" style="23"/>
    <col min="14796" max="14796" width="16" style="23" customWidth="1"/>
    <col min="14797" max="14797" width="9.140625" style="23"/>
    <col min="14798" max="14798" width="9.28515625" style="23" customWidth="1"/>
    <col min="14799" max="15047" width="9.140625" style="23"/>
    <col min="15048" max="15048" width="39" style="23" customWidth="1"/>
    <col min="15049" max="15051" width="9.140625" style="23"/>
    <col min="15052" max="15052" width="16" style="23" customWidth="1"/>
    <col min="15053" max="15053" width="9.140625" style="23"/>
    <col min="15054" max="15054" width="9.28515625" style="23" customWidth="1"/>
    <col min="15055" max="15303" width="9.140625" style="23"/>
    <col min="15304" max="15304" width="39" style="23" customWidth="1"/>
    <col min="15305" max="15307" width="9.140625" style="23"/>
    <col min="15308" max="15308" width="16" style="23" customWidth="1"/>
    <col min="15309" max="15309" width="9.140625" style="23"/>
    <col min="15310" max="15310" width="9.28515625" style="23" customWidth="1"/>
    <col min="15311" max="15559" width="9.140625" style="23"/>
    <col min="15560" max="15560" width="39" style="23" customWidth="1"/>
    <col min="15561" max="15563" width="9.140625" style="23"/>
    <col min="15564" max="15564" width="16" style="23" customWidth="1"/>
    <col min="15565" max="15565" width="9.140625" style="23"/>
    <col min="15566" max="15566" width="9.28515625" style="23" customWidth="1"/>
    <col min="15567" max="15815" width="9.140625" style="23"/>
    <col min="15816" max="15816" width="39" style="23" customWidth="1"/>
    <col min="15817" max="15819" width="9.140625" style="23"/>
    <col min="15820" max="15820" width="16" style="23" customWidth="1"/>
    <col min="15821" max="15821" width="9.140625" style="23"/>
    <col min="15822" max="15822" width="9.28515625" style="23" customWidth="1"/>
    <col min="15823" max="16071" width="9.140625" style="23"/>
    <col min="16072" max="16072" width="39" style="23" customWidth="1"/>
    <col min="16073" max="16075" width="9.140625" style="23"/>
    <col min="16076" max="16076" width="16" style="23" customWidth="1"/>
    <col min="16077" max="16077" width="9.140625" style="23"/>
    <col min="16078" max="16078" width="9.28515625" style="23" customWidth="1"/>
    <col min="16079" max="16384" width="9.140625" style="23"/>
  </cols>
  <sheetData>
    <row r="2" spans="1:7" s="14" customFormat="1" ht="33.75" customHeight="1" x14ac:dyDescent="0.25">
      <c r="A2" s="12"/>
      <c r="B2" s="217" t="s">
        <v>0</v>
      </c>
      <c r="C2" s="217"/>
      <c r="D2" s="217"/>
      <c r="E2" s="217"/>
      <c r="F2" s="217"/>
      <c r="G2" s="13"/>
    </row>
    <row r="3" spans="1:7" s="14" customFormat="1" x14ac:dyDescent="0.25">
      <c r="A3" s="15"/>
      <c r="B3" s="16"/>
      <c r="C3" s="17"/>
      <c r="D3" s="18"/>
      <c r="E3" s="19"/>
      <c r="F3" s="13"/>
      <c r="G3" s="13"/>
    </row>
    <row r="4" spans="1:7" s="14" customFormat="1" x14ac:dyDescent="0.25">
      <c r="A4" s="15"/>
      <c r="B4" s="16"/>
      <c r="C4" s="17"/>
      <c r="D4" s="18"/>
      <c r="E4" s="20"/>
      <c r="F4" s="13"/>
      <c r="G4" s="13"/>
    </row>
    <row r="5" spans="1:7" s="14" customFormat="1" ht="24.75" customHeight="1" x14ac:dyDescent="0.25">
      <c r="A5" s="15"/>
      <c r="B5" s="16"/>
      <c r="C5" s="217"/>
      <c r="D5" s="217"/>
      <c r="E5" s="217"/>
      <c r="F5" s="217"/>
      <c r="G5" s="13"/>
    </row>
    <row r="6" spans="1:7" s="14" customFormat="1" x14ac:dyDescent="0.25">
      <c r="A6" s="15"/>
      <c r="B6" s="16"/>
      <c r="C6" s="21" t="s">
        <v>218</v>
      </c>
      <c r="D6" s="22"/>
      <c r="E6" s="20"/>
      <c r="G6" s="13"/>
    </row>
    <row r="7" spans="1:7" ht="15.75" thickBot="1" x14ac:dyDescent="0.3"/>
    <row r="8" spans="1:7" s="28" customFormat="1" ht="34.15" customHeight="1" thickBot="1" x14ac:dyDescent="0.3">
      <c r="A8" s="24" t="s">
        <v>9</v>
      </c>
      <c r="B8" s="218" t="s">
        <v>10</v>
      </c>
      <c r="C8" s="219"/>
      <c r="D8" s="25" t="s">
        <v>198</v>
      </c>
      <c r="E8" s="26" t="s">
        <v>12</v>
      </c>
      <c r="F8" s="27" t="s">
        <v>13</v>
      </c>
      <c r="G8" s="27" t="s">
        <v>14</v>
      </c>
    </row>
    <row r="9" spans="1:7" s="28" customFormat="1" ht="15" customHeight="1" x14ac:dyDescent="0.25">
      <c r="A9" s="29"/>
      <c r="B9" s="210"/>
      <c r="C9" s="211"/>
      <c r="D9" s="30"/>
      <c r="E9" s="31"/>
      <c r="F9" s="29"/>
      <c r="G9" s="32"/>
    </row>
    <row r="10" spans="1:7" s="28" customFormat="1" ht="15" customHeight="1" x14ac:dyDescent="0.25">
      <c r="A10" s="29"/>
      <c r="B10" s="220" t="s">
        <v>15</v>
      </c>
      <c r="C10" s="221"/>
      <c r="D10" s="30"/>
      <c r="E10" s="31"/>
      <c r="F10" s="29"/>
      <c r="G10" s="32"/>
    </row>
    <row r="11" spans="1:7" s="28" customFormat="1" ht="27" customHeight="1" x14ac:dyDescent="0.25">
      <c r="A11" s="29"/>
      <c r="B11" s="222" t="s">
        <v>207</v>
      </c>
      <c r="C11" s="211"/>
      <c r="D11" s="30"/>
      <c r="E11" s="31"/>
      <c r="F11" s="29"/>
      <c r="G11" s="32"/>
    </row>
    <row r="12" spans="1:7" s="39" customFormat="1" ht="14.25" customHeight="1" x14ac:dyDescent="0.2">
      <c r="A12" s="33"/>
      <c r="B12" s="34"/>
      <c r="C12" s="34"/>
      <c r="D12" s="35"/>
      <c r="E12" s="36"/>
      <c r="F12" s="37"/>
      <c r="G12" s="38"/>
    </row>
    <row r="13" spans="1:7" s="39" customFormat="1" ht="27" customHeight="1" x14ac:dyDescent="0.2">
      <c r="A13" s="40">
        <v>1</v>
      </c>
      <c r="B13" s="255" t="s">
        <v>16</v>
      </c>
      <c r="C13" s="256"/>
      <c r="D13" s="41"/>
      <c r="E13" s="42"/>
      <c r="F13" s="43"/>
      <c r="G13" s="43"/>
    </row>
    <row r="14" spans="1:7" s="39" customFormat="1" ht="75" customHeight="1" x14ac:dyDescent="0.2">
      <c r="A14" s="29">
        <v>1.01</v>
      </c>
      <c r="B14" s="210" t="s">
        <v>17</v>
      </c>
      <c r="C14" s="211"/>
      <c r="D14" s="30" t="s">
        <v>18</v>
      </c>
      <c r="E14" s="44">
        <v>1</v>
      </c>
      <c r="F14" s="45"/>
      <c r="G14" s="46">
        <f>+E14*F14</f>
        <v>0</v>
      </c>
    </row>
    <row r="15" spans="1:7" s="51" customFormat="1" x14ac:dyDescent="0.25">
      <c r="A15" s="47"/>
      <c r="B15" s="212" t="s">
        <v>19</v>
      </c>
      <c r="C15" s="212"/>
      <c r="D15" s="47"/>
      <c r="E15" s="61"/>
      <c r="F15" s="62"/>
      <c r="G15" s="63">
        <f>SUM(G14)</f>
        <v>0</v>
      </c>
    </row>
    <row r="16" spans="1:7" s="51" customFormat="1" x14ac:dyDescent="0.25">
      <c r="E16" s="78"/>
      <c r="F16" s="96"/>
      <c r="G16" s="97"/>
    </row>
    <row r="17" spans="1:7" s="51" customFormat="1" ht="15" customHeight="1" x14ac:dyDescent="0.25">
      <c r="A17" s="40">
        <v>2</v>
      </c>
      <c r="B17" s="209" t="s">
        <v>20</v>
      </c>
      <c r="C17" s="209"/>
      <c r="D17" s="41"/>
      <c r="E17" s="71"/>
      <c r="F17" s="72"/>
      <c r="G17" s="73"/>
    </row>
    <row r="18" spans="1:7" s="39" customFormat="1" ht="62.25" customHeight="1" x14ac:dyDescent="0.2">
      <c r="A18" s="29">
        <v>2.0099999999999998</v>
      </c>
      <c r="B18" s="213" t="s">
        <v>21</v>
      </c>
      <c r="C18" s="214"/>
      <c r="D18" s="55" t="s">
        <v>22</v>
      </c>
      <c r="E18" s="56">
        <v>64</v>
      </c>
      <c r="F18" s="45"/>
      <c r="G18" s="46">
        <f t="shared" ref="G18:G23" si="0">+E18*F18</f>
        <v>0</v>
      </c>
    </row>
    <row r="19" spans="1:7" s="39" customFormat="1" ht="121.5" customHeight="1" x14ac:dyDescent="0.2">
      <c r="A19" s="29">
        <v>2.02</v>
      </c>
      <c r="B19" s="215" t="s">
        <v>23</v>
      </c>
      <c r="C19" s="216"/>
      <c r="D19" s="55" t="s">
        <v>24</v>
      </c>
      <c r="E19" s="56">
        <v>6.15</v>
      </c>
      <c r="F19" s="45"/>
      <c r="G19" s="46">
        <f t="shared" si="0"/>
        <v>0</v>
      </c>
    </row>
    <row r="20" spans="1:7" s="57" customFormat="1" ht="98.25" customHeight="1" x14ac:dyDescent="0.2">
      <c r="A20" s="29">
        <v>2.0299999999999998</v>
      </c>
      <c r="B20" s="215" t="s">
        <v>25</v>
      </c>
      <c r="C20" s="216"/>
      <c r="D20" s="55" t="s">
        <v>24</v>
      </c>
      <c r="E20" s="56">
        <v>1.31</v>
      </c>
      <c r="F20" s="45"/>
      <c r="G20" s="46">
        <f t="shared" si="0"/>
        <v>0</v>
      </c>
    </row>
    <row r="21" spans="1:7" s="57" customFormat="1" ht="133.5" customHeight="1" x14ac:dyDescent="0.2">
      <c r="A21" s="29">
        <v>2.04</v>
      </c>
      <c r="B21" s="213" t="s">
        <v>199</v>
      </c>
      <c r="C21" s="223"/>
      <c r="D21" s="55" t="s">
        <v>24</v>
      </c>
      <c r="E21" s="56">
        <v>14.22</v>
      </c>
      <c r="F21" s="45"/>
      <c r="G21" s="46">
        <f t="shared" si="0"/>
        <v>0</v>
      </c>
    </row>
    <row r="22" spans="1:7" s="57" customFormat="1" ht="98.25" customHeight="1" x14ac:dyDescent="0.2">
      <c r="A22" s="29">
        <v>2.0499999999999998</v>
      </c>
      <c r="B22" s="213" t="s">
        <v>208</v>
      </c>
      <c r="C22" s="223"/>
      <c r="D22" s="55" t="s">
        <v>24</v>
      </c>
      <c r="E22" s="56">
        <v>4.96</v>
      </c>
      <c r="F22" s="45"/>
      <c r="G22" s="46">
        <f t="shared" si="0"/>
        <v>0</v>
      </c>
    </row>
    <row r="23" spans="1:7" s="57" customFormat="1" ht="97.5" customHeight="1" x14ac:dyDescent="0.2">
      <c r="A23" s="58">
        <v>2.06</v>
      </c>
      <c r="B23" s="215" t="s">
        <v>27</v>
      </c>
      <c r="C23" s="216"/>
      <c r="D23" s="59" t="s">
        <v>24</v>
      </c>
      <c r="E23" s="56">
        <v>4.92</v>
      </c>
      <c r="F23" s="45"/>
      <c r="G23" s="60">
        <f t="shared" si="0"/>
        <v>0</v>
      </c>
    </row>
    <row r="24" spans="1:7" s="51" customFormat="1" ht="20.25" customHeight="1" x14ac:dyDescent="0.25">
      <c r="A24" s="47"/>
      <c r="B24" s="212" t="s">
        <v>28</v>
      </c>
      <c r="C24" s="212"/>
      <c r="D24" s="47"/>
      <c r="E24" s="61"/>
      <c r="F24" s="62"/>
      <c r="G24" s="63">
        <f>SUM(G18:G23)</f>
        <v>0</v>
      </c>
    </row>
    <row r="25" spans="1:7" s="57" customFormat="1" x14ac:dyDescent="0.2">
      <c r="A25" s="64"/>
      <c r="B25" s="65"/>
      <c r="C25" s="66"/>
      <c r="D25" s="67"/>
      <c r="E25" s="68"/>
      <c r="F25" s="69"/>
      <c r="G25" s="70"/>
    </row>
    <row r="26" spans="1:7" s="57" customFormat="1" ht="12.75" x14ac:dyDescent="0.2">
      <c r="A26" s="40">
        <v>3</v>
      </c>
      <c r="B26" s="209" t="s">
        <v>29</v>
      </c>
      <c r="C26" s="209"/>
      <c r="D26" s="41"/>
      <c r="E26" s="71"/>
      <c r="F26" s="72"/>
      <c r="G26" s="73"/>
    </row>
    <row r="27" spans="1:7" s="57" customFormat="1" ht="74.25" customHeight="1" x14ac:dyDescent="0.2">
      <c r="A27" s="29">
        <v>3.01</v>
      </c>
      <c r="B27" s="215" t="s">
        <v>30</v>
      </c>
      <c r="C27" s="216"/>
      <c r="D27" s="55" t="s">
        <v>24</v>
      </c>
      <c r="E27" s="56">
        <v>6.2</v>
      </c>
      <c r="F27" s="74"/>
      <c r="G27" s="46">
        <f t="shared" ref="G27:G30" si="1">+E27*F27</f>
        <v>0</v>
      </c>
    </row>
    <row r="28" spans="1:7" s="57" customFormat="1" ht="27" customHeight="1" x14ac:dyDescent="0.2">
      <c r="A28" s="29">
        <v>3.02</v>
      </c>
      <c r="B28" s="215" t="s">
        <v>200</v>
      </c>
      <c r="C28" s="216"/>
      <c r="D28" s="55" t="s">
        <v>22</v>
      </c>
      <c r="E28" s="56">
        <v>40.11</v>
      </c>
      <c r="F28" s="74"/>
      <c r="G28" s="46">
        <f t="shared" si="1"/>
        <v>0</v>
      </c>
    </row>
    <row r="29" spans="1:7" s="57" customFormat="1" ht="39" customHeight="1" x14ac:dyDescent="0.2">
      <c r="A29" s="29">
        <v>3.03</v>
      </c>
      <c r="B29" s="215" t="s">
        <v>32</v>
      </c>
      <c r="C29" s="216"/>
      <c r="D29" s="55" t="s">
        <v>24</v>
      </c>
      <c r="E29" s="56">
        <v>3.76</v>
      </c>
      <c r="F29" s="74"/>
      <c r="G29" s="46">
        <f t="shared" si="1"/>
        <v>0</v>
      </c>
    </row>
    <row r="30" spans="1:7" s="57" customFormat="1" ht="39.75" customHeight="1" x14ac:dyDescent="0.2">
      <c r="A30" s="29">
        <v>3.04</v>
      </c>
      <c r="B30" s="215" t="s">
        <v>33</v>
      </c>
      <c r="C30" s="216"/>
      <c r="D30" s="55" t="s">
        <v>24</v>
      </c>
      <c r="E30" s="56">
        <v>0.12</v>
      </c>
      <c r="F30" s="74"/>
      <c r="G30" s="46">
        <f t="shared" si="1"/>
        <v>0</v>
      </c>
    </row>
    <row r="31" spans="1:7" s="57" customFormat="1" ht="50.25" customHeight="1" x14ac:dyDescent="0.2">
      <c r="A31" s="29">
        <v>3.05</v>
      </c>
      <c r="B31" s="215" t="s">
        <v>201</v>
      </c>
      <c r="C31" s="216"/>
      <c r="D31" s="55" t="s">
        <v>24</v>
      </c>
      <c r="E31" s="56">
        <v>0.6</v>
      </c>
      <c r="F31" s="74"/>
      <c r="G31" s="46">
        <f>+E31*F31</f>
        <v>0</v>
      </c>
    </row>
    <row r="32" spans="1:7" s="57" customFormat="1" ht="37.5" customHeight="1" x14ac:dyDescent="0.2">
      <c r="A32" s="29">
        <v>3.06</v>
      </c>
      <c r="B32" s="215" t="s">
        <v>35</v>
      </c>
      <c r="C32" s="216"/>
      <c r="D32" s="55" t="s">
        <v>24</v>
      </c>
      <c r="E32" s="56">
        <v>1.6</v>
      </c>
      <c r="F32" s="74"/>
      <c r="G32" s="46">
        <f t="shared" ref="G32:G38" si="2">+E32*F32</f>
        <v>0</v>
      </c>
    </row>
    <row r="33" spans="1:7" s="57" customFormat="1" ht="37.5" customHeight="1" x14ac:dyDescent="0.2">
      <c r="A33" s="29">
        <v>3.07</v>
      </c>
      <c r="B33" s="215" t="s">
        <v>36</v>
      </c>
      <c r="C33" s="216"/>
      <c r="D33" s="55" t="s">
        <v>24</v>
      </c>
      <c r="E33" s="56">
        <v>1.76</v>
      </c>
      <c r="F33" s="74"/>
      <c r="G33" s="46">
        <f t="shared" si="2"/>
        <v>0</v>
      </c>
    </row>
    <row r="34" spans="1:7" s="57" customFormat="1" ht="39" customHeight="1" x14ac:dyDescent="0.2">
      <c r="A34" s="29">
        <v>3.08</v>
      </c>
      <c r="B34" s="215" t="s">
        <v>202</v>
      </c>
      <c r="C34" s="216"/>
      <c r="D34" s="55" t="s">
        <v>24</v>
      </c>
      <c r="E34" s="56">
        <v>0.46</v>
      </c>
      <c r="F34" s="74"/>
      <c r="G34" s="46">
        <f t="shared" si="2"/>
        <v>0</v>
      </c>
    </row>
    <row r="35" spans="1:7" s="39" customFormat="1" ht="35.25" customHeight="1" x14ac:dyDescent="0.2">
      <c r="A35" s="29">
        <v>3.09</v>
      </c>
      <c r="B35" s="215" t="s">
        <v>203</v>
      </c>
      <c r="C35" s="216"/>
      <c r="D35" s="55" t="s">
        <v>24</v>
      </c>
      <c r="E35" s="56">
        <v>0.55000000000000004</v>
      </c>
      <c r="F35" s="74"/>
      <c r="G35" s="46">
        <f t="shared" si="2"/>
        <v>0</v>
      </c>
    </row>
    <row r="36" spans="1:7" s="57" customFormat="1" ht="34.5" customHeight="1" x14ac:dyDescent="0.2">
      <c r="A36" s="29">
        <v>3.1</v>
      </c>
      <c r="B36" s="215" t="s">
        <v>39</v>
      </c>
      <c r="C36" s="216"/>
      <c r="D36" s="55" t="s">
        <v>24</v>
      </c>
      <c r="E36" s="56">
        <v>0.14000000000000001</v>
      </c>
      <c r="F36" s="74"/>
      <c r="G36" s="46">
        <f t="shared" si="2"/>
        <v>0</v>
      </c>
    </row>
    <row r="37" spans="1:7" s="57" customFormat="1" ht="46.5" customHeight="1" x14ac:dyDescent="0.2">
      <c r="A37" s="29">
        <v>3.11</v>
      </c>
      <c r="B37" s="215" t="s">
        <v>40</v>
      </c>
      <c r="C37" s="216"/>
      <c r="D37" s="55" t="s">
        <v>22</v>
      </c>
      <c r="E37" s="56">
        <v>39.1</v>
      </c>
      <c r="F37" s="74"/>
      <c r="G37" s="46">
        <f t="shared" si="2"/>
        <v>0</v>
      </c>
    </row>
    <row r="38" spans="1:7" s="161" customFormat="1" ht="39.75" customHeight="1" x14ac:dyDescent="0.2">
      <c r="A38" s="58">
        <v>3.12</v>
      </c>
      <c r="B38" s="228" t="s">
        <v>216</v>
      </c>
      <c r="C38" s="229"/>
      <c r="D38" s="59" t="s">
        <v>22</v>
      </c>
      <c r="E38" s="159">
        <v>23.65</v>
      </c>
      <c r="F38" s="160"/>
      <c r="G38" s="46">
        <f t="shared" si="2"/>
        <v>0</v>
      </c>
    </row>
    <row r="39" spans="1:7" s="77" customFormat="1" ht="16.5" customHeight="1" x14ac:dyDescent="0.25">
      <c r="A39" s="48"/>
      <c r="B39" s="224" t="s">
        <v>41</v>
      </c>
      <c r="C39" s="224"/>
      <c r="D39" s="48"/>
      <c r="E39" s="61"/>
      <c r="F39" s="61"/>
      <c r="G39" s="76">
        <f>SUM(G27:G38)</f>
        <v>0</v>
      </c>
    </row>
    <row r="40" spans="1:7" s="77" customFormat="1" x14ac:dyDescent="0.25">
      <c r="E40" s="78"/>
      <c r="F40" s="79"/>
      <c r="G40" s="80"/>
    </row>
    <row r="41" spans="1:7" s="84" customFormat="1" ht="12.75" x14ac:dyDescent="0.2">
      <c r="A41" s="81">
        <v>4</v>
      </c>
      <c r="B41" s="225" t="s">
        <v>42</v>
      </c>
      <c r="C41" s="225"/>
      <c r="D41" s="82"/>
      <c r="E41" s="71"/>
      <c r="F41" s="71"/>
      <c r="G41" s="83"/>
    </row>
    <row r="42" spans="1:7" s="84" customFormat="1" ht="27" customHeight="1" x14ac:dyDescent="0.2">
      <c r="A42" s="58"/>
      <c r="B42" s="226" t="s">
        <v>43</v>
      </c>
      <c r="C42" s="227"/>
      <c r="D42" s="85"/>
      <c r="E42" s="44"/>
      <c r="F42" s="44"/>
      <c r="G42" s="60"/>
    </row>
    <row r="43" spans="1:7" s="84" customFormat="1" ht="16.5" customHeight="1" x14ac:dyDescent="0.2">
      <c r="A43" s="58">
        <v>4.01</v>
      </c>
      <c r="B43" s="226" t="s">
        <v>44</v>
      </c>
      <c r="C43" s="227"/>
      <c r="D43" s="85" t="s">
        <v>45</v>
      </c>
      <c r="E43" s="44">
        <v>929.75</v>
      </c>
      <c r="F43" s="75"/>
      <c r="G43" s="60">
        <f>+E43*F43</f>
        <v>0</v>
      </c>
    </row>
    <row r="44" spans="1:7" s="84" customFormat="1" ht="16.5" customHeight="1" x14ac:dyDescent="0.2">
      <c r="A44" s="58">
        <v>4.0199999999999996</v>
      </c>
      <c r="B44" s="226" t="s">
        <v>46</v>
      </c>
      <c r="C44" s="227"/>
      <c r="D44" s="85" t="s">
        <v>45</v>
      </c>
      <c r="E44" s="44">
        <v>893.04</v>
      </c>
      <c r="F44" s="75"/>
      <c r="G44" s="60">
        <f>+E44*F44</f>
        <v>0</v>
      </c>
    </row>
    <row r="45" spans="1:7" ht="14.45" customHeight="1" x14ac:dyDescent="0.25">
      <c r="A45" s="48"/>
      <c r="B45" s="224" t="s">
        <v>47</v>
      </c>
      <c r="C45" s="224"/>
      <c r="D45" s="48"/>
      <c r="E45" s="61"/>
      <c r="F45" s="61"/>
      <c r="G45" s="76">
        <f>SUM(G43:G44)</f>
        <v>0</v>
      </c>
    </row>
    <row r="46" spans="1:7" s="77" customFormat="1" x14ac:dyDescent="0.25">
      <c r="E46" s="78"/>
      <c r="F46" s="79"/>
      <c r="G46" s="80"/>
    </row>
    <row r="47" spans="1:7" s="39" customFormat="1" ht="12.75" x14ac:dyDescent="0.2">
      <c r="A47" s="40">
        <v>5</v>
      </c>
      <c r="B47" s="209" t="s">
        <v>48</v>
      </c>
      <c r="C47" s="209"/>
      <c r="D47" s="41"/>
      <c r="E47" s="71"/>
      <c r="F47" s="72"/>
      <c r="G47" s="73"/>
    </row>
    <row r="48" spans="1:7" s="39" customFormat="1" ht="84" customHeight="1" x14ac:dyDescent="0.2">
      <c r="A48" s="29">
        <v>5.01</v>
      </c>
      <c r="B48" s="215" t="s">
        <v>49</v>
      </c>
      <c r="C48" s="216"/>
      <c r="D48" s="55" t="s">
        <v>24</v>
      </c>
      <c r="E48" s="56">
        <v>12.46</v>
      </c>
      <c r="F48" s="74"/>
      <c r="G48" s="46">
        <f t="shared" ref="G48:G56" si="3">+E48*F48</f>
        <v>0</v>
      </c>
    </row>
    <row r="49" spans="1:7" s="39" customFormat="1" ht="85.5" customHeight="1" x14ac:dyDescent="0.2">
      <c r="A49" s="29">
        <v>5.0199999999999996</v>
      </c>
      <c r="B49" s="215" t="s">
        <v>50</v>
      </c>
      <c r="C49" s="216"/>
      <c r="D49" s="55" t="s">
        <v>22</v>
      </c>
      <c r="E49" s="56">
        <v>18.34</v>
      </c>
      <c r="F49" s="74"/>
      <c r="G49" s="46">
        <f t="shared" si="3"/>
        <v>0</v>
      </c>
    </row>
    <row r="50" spans="1:7" s="86" customFormat="1" ht="60.75" customHeight="1" x14ac:dyDescent="0.25">
      <c r="A50" s="29">
        <v>5.03</v>
      </c>
      <c r="B50" s="215" t="s">
        <v>51</v>
      </c>
      <c r="C50" s="216"/>
      <c r="D50" s="55" t="s">
        <v>52</v>
      </c>
      <c r="E50" s="56">
        <v>5.3</v>
      </c>
      <c r="F50" s="74"/>
      <c r="G50" s="46">
        <f t="shared" si="3"/>
        <v>0</v>
      </c>
    </row>
    <row r="51" spans="1:7" s="86" customFormat="1" ht="73.5" customHeight="1" x14ac:dyDescent="0.25">
      <c r="A51" s="29">
        <v>5.04</v>
      </c>
      <c r="B51" s="230" t="s">
        <v>53</v>
      </c>
      <c r="C51" s="231"/>
      <c r="D51" s="87" t="s">
        <v>22</v>
      </c>
      <c r="E51" s="56">
        <v>3.25</v>
      </c>
      <c r="F51" s="74"/>
      <c r="G51" s="46">
        <f t="shared" si="3"/>
        <v>0</v>
      </c>
    </row>
    <row r="52" spans="1:7" s="86" customFormat="1" ht="194.25" customHeight="1" x14ac:dyDescent="0.25">
      <c r="A52" s="29">
        <v>5.05</v>
      </c>
      <c r="B52" s="230" t="s">
        <v>54</v>
      </c>
      <c r="C52" s="231"/>
      <c r="D52" s="87" t="s">
        <v>22</v>
      </c>
      <c r="E52" s="56">
        <v>115.4</v>
      </c>
      <c r="F52" s="74"/>
      <c r="G52" s="46">
        <f t="shared" si="3"/>
        <v>0</v>
      </c>
    </row>
    <row r="53" spans="1:7" s="86" customFormat="1" ht="134.25" customHeight="1" x14ac:dyDescent="0.25">
      <c r="A53" s="29">
        <v>5.0599999999999996</v>
      </c>
      <c r="B53" s="230" t="s">
        <v>55</v>
      </c>
      <c r="C53" s="231"/>
      <c r="D53" s="87" t="s">
        <v>22</v>
      </c>
      <c r="E53" s="56">
        <v>37</v>
      </c>
      <c r="F53" s="74"/>
      <c r="G53" s="46">
        <f t="shared" si="3"/>
        <v>0</v>
      </c>
    </row>
    <row r="54" spans="1:7" s="86" customFormat="1" ht="39" customHeight="1" x14ac:dyDescent="0.25">
      <c r="A54" s="29">
        <v>5.07</v>
      </c>
      <c r="B54" s="210" t="s">
        <v>56</v>
      </c>
      <c r="C54" s="232"/>
      <c r="D54" s="88" t="s">
        <v>22</v>
      </c>
      <c r="E54" s="89">
        <v>26.67</v>
      </c>
      <c r="F54" s="90"/>
      <c r="G54" s="46">
        <f t="shared" si="3"/>
        <v>0</v>
      </c>
    </row>
    <row r="55" spans="1:7" s="86" customFormat="1" ht="50.25" customHeight="1" x14ac:dyDescent="0.25">
      <c r="A55" s="29">
        <v>5.08</v>
      </c>
      <c r="B55" s="210" t="s">
        <v>57</v>
      </c>
      <c r="C55" s="232"/>
      <c r="D55" s="88" t="s">
        <v>22</v>
      </c>
      <c r="E55" s="89">
        <v>3.31</v>
      </c>
      <c r="F55" s="90"/>
      <c r="G55" s="46">
        <f t="shared" si="3"/>
        <v>0</v>
      </c>
    </row>
    <row r="56" spans="1:7" s="86" customFormat="1" ht="49.5" customHeight="1" x14ac:dyDescent="0.25">
      <c r="A56" s="29">
        <v>5.09</v>
      </c>
      <c r="B56" s="210" t="s">
        <v>58</v>
      </c>
      <c r="C56" s="232"/>
      <c r="D56" s="88" t="s">
        <v>22</v>
      </c>
      <c r="E56" s="89">
        <v>4.5199999999999996</v>
      </c>
      <c r="F56" s="90"/>
      <c r="G56" s="46">
        <f t="shared" si="3"/>
        <v>0</v>
      </c>
    </row>
    <row r="57" spans="1:7" s="77" customFormat="1" x14ac:dyDescent="0.25">
      <c r="A57" s="47"/>
      <c r="B57" s="212" t="s">
        <v>59</v>
      </c>
      <c r="C57" s="212"/>
      <c r="D57" s="47"/>
      <c r="E57" s="61"/>
      <c r="F57" s="62"/>
      <c r="G57" s="63">
        <f>SUM(G48:G56)</f>
        <v>0</v>
      </c>
    </row>
    <row r="58" spans="1:7" s="77" customFormat="1" x14ac:dyDescent="0.25">
      <c r="A58" s="91"/>
      <c r="B58" s="92"/>
      <c r="C58" s="92"/>
      <c r="D58" s="91"/>
      <c r="E58" s="93"/>
      <c r="F58" s="94"/>
      <c r="G58" s="95"/>
    </row>
    <row r="59" spans="1:7" s="57" customFormat="1" ht="15" customHeight="1" x14ac:dyDescent="0.2">
      <c r="A59" s="40">
        <v>6</v>
      </c>
      <c r="B59" s="209" t="s">
        <v>60</v>
      </c>
      <c r="C59" s="209"/>
      <c r="D59" s="41"/>
      <c r="E59" s="71"/>
      <c r="F59" s="72"/>
      <c r="G59" s="73"/>
    </row>
    <row r="60" spans="1:7" s="86" customFormat="1" ht="157.5" customHeight="1" x14ac:dyDescent="0.25">
      <c r="A60" s="29">
        <v>6.01</v>
      </c>
      <c r="B60" s="215" t="s">
        <v>61</v>
      </c>
      <c r="C60" s="216"/>
      <c r="D60" s="55" t="s">
        <v>22</v>
      </c>
      <c r="E60" s="56">
        <v>59</v>
      </c>
      <c r="F60" s="74"/>
      <c r="G60" s="46">
        <f t="shared" ref="G60:G64" si="4">+E60*F60</f>
        <v>0</v>
      </c>
    </row>
    <row r="61" spans="1:7" s="86" customFormat="1" ht="73.5" customHeight="1" x14ac:dyDescent="0.25">
      <c r="A61" s="29">
        <v>6.02</v>
      </c>
      <c r="B61" s="213" t="s">
        <v>62</v>
      </c>
      <c r="C61" s="223"/>
      <c r="D61" s="87" t="s">
        <v>22</v>
      </c>
      <c r="E61" s="56">
        <v>63</v>
      </c>
      <c r="F61" s="74"/>
      <c r="G61" s="46">
        <f t="shared" si="4"/>
        <v>0</v>
      </c>
    </row>
    <row r="62" spans="1:7" s="86" customFormat="1" ht="63.75" customHeight="1" x14ac:dyDescent="0.25">
      <c r="A62" s="29">
        <v>6.03</v>
      </c>
      <c r="B62" s="233" t="s">
        <v>63</v>
      </c>
      <c r="C62" s="234"/>
      <c r="D62" s="87" t="s">
        <v>22</v>
      </c>
      <c r="E62" s="56">
        <v>63</v>
      </c>
      <c r="F62" s="74"/>
      <c r="G62" s="46">
        <f t="shared" si="4"/>
        <v>0</v>
      </c>
    </row>
    <row r="63" spans="1:7" s="86" customFormat="1" ht="63" customHeight="1" x14ac:dyDescent="0.25">
      <c r="A63" s="29">
        <v>6.04</v>
      </c>
      <c r="B63" s="233" t="s">
        <v>64</v>
      </c>
      <c r="C63" s="234"/>
      <c r="D63" s="87" t="s">
        <v>22</v>
      </c>
      <c r="E63" s="56">
        <v>63</v>
      </c>
      <c r="F63" s="74"/>
      <c r="G63" s="46">
        <f t="shared" si="4"/>
        <v>0</v>
      </c>
    </row>
    <row r="64" spans="1:7" s="86" customFormat="1" ht="36.75" customHeight="1" x14ac:dyDescent="0.25">
      <c r="A64" s="29">
        <v>6.05</v>
      </c>
      <c r="B64" s="213" t="s">
        <v>65</v>
      </c>
      <c r="C64" s="223"/>
      <c r="D64" s="87" t="s">
        <v>22</v>
      </c>
      <c r="E64" s="56">
        <v>26.82</v>
      </c>
      <c r="F64" s="74"/>
      <c r="G64" s="46">
        <f t="shared" si="4"/>
        <v>0</v>
      </c>
    </row>
    <row r="65" spans="1:7" s="51" customFormat="1" x14ac:dyDescent="0.25">
      <c r="A65" s="47"/>
      <c r="B65" s="212" t="s">
        <v>66</v>
      </c>
      <c r="C65" s="212"/>
      <c r="D65" s="47"/>
      <c r="E65" s="61"/>
      <c r="F65" s="62"/>
      <c r="G65" s="63">
        <f>SUM(G60:G64)</f>
        <v>0</v>
      </c>
    </row>
    <row r="66" spans="1:7" s="51" customFormat="1" ht="10.5" customHeight="1" x14ac:dyDescent="0.25">
      <c r="E66" s="78"/>
      <c r="F66" s="96"/>
      <c r="G66" s="97"/>
    </row>
    <row r="67" spans="1:7" s="39" customFormat="1" ht="15" customHeight="1" x14ac:dyDescent="0.2">
      <c r="A67" s="40">
        <v>7</v>
      </c>
      <c r="B67" s="209" t="s">
        <v>67</v>
      </c>
      <c r="C67" s="209"/>
      <c r="D67" s="41"/>
      <c r="E67" s="71"/>
      <c r="F67" s="72"/>
      <c r="G67" s="73"/>
    </row>
    <row r="68" spans="1:7" s="39" customFormat="1" ht="37.9" customHeight="1" x14ac:dyDescent="0.2">
      <c r="A68" s="29">
        <v>7.01</v>
      </c>
      <c r="B68" s="230" t="s">
        <v>68</v>
      </c>
      <c r="C68" s="211"/>
      <c r="D68" s="30" t="s">
        <v>22</v>
      </c>
      <c r="E68" s="56">
        <v>90.4</v>
      </c>
      <c r="F68" s="46"/>
      <c r="G68" s="46">
        <f>+E68*F68</f>
        <v>0</v>
      </c>
    </row>
    <row r="69" spans="1:7" s="39" customFormat="1" ht="38.25" customHeight="1" x14ac:dyDescent="0.2">
      <c r="A69" s="29">
        <v>7.02</v>
      </c>
      <c r="B69" s="230" t="s">
        <v>69</v>
      </c>
      <c r="C69" s="211"/>
      <c r="D69" s="30" t="s">
        <v>22</v>
      </c>
      <c r="E69" s="56">
        <v>37</v>
      </c>
      <c r="F69" s="46"/>
      <c r="G69" s="46">
        <f>+E69*F69</f>
        <v>0</v>
      </c>
    </row>
    <row r="70" spans="1:7" s="51" customFormat="1" x14ac:dyDescent="0.25">
      <c r="A70" s="47"/>
      <c r="B70" s="212" t="s">
        <v>70</v>
      </c>
      <c r="C70" s="212"/>
      <c r="D70" s="47"/>
      <c r="E70" s="61"/>
      <c r="F70" s="62"/>
      <c r="G70" s="63">
        <f>SUM(G68:G69)</f>
        <v>0</v>
      </c>
    </row>
    <row r="71" spans="1:7" s="51" customFormat="1" ht="9" customHeight="1" x14ac:dyDescent="0.25">
      <c r="E71" s="78"/>
      <c r="F71" s="96"/>
      <c r="G71" s="97"/>
    </row>
    <row r="72" spans="1:7" s="39" customFormat="1" ht="15" customHeight="1" x14ac:dyDescent="0.2">
      <c r="A72" s="40">
        <v>8</v>
      </c>
      <c r="B72" s="209" t="s">
        <v>71</v>
      </c>
      <c r="C72" s="209"/>
      <c r="D72" s="41"/>
      <c r="E72" s="71"/>
      <c r="F72" s="72"/>
      <c r="G72" s="73"/>
    </row>
    <row r="73" spans="1:7" s="57" customFormat="1" ht="61.5" customHeight="1" x14ac:dyDescent="0.2">
      <c r="A73" s="29">
        <v>8.01</v>
      </c>
      <c r="B73" s="230" t="s">
        <v>72</v>
      </c>
      <c r="C73" s="211"/>
      <c r="D73" s="30" t="s">
        <v>22</v>
      </c>
      <c r="E73" s="44">
        <v>11.8</v>
      </c>
      <c r="F73" s="74"/>
      <c r="G73" s="46">
        <f t="shared" ref="G73:G76" si="5">+E73*F73</f>
        <v>0</v>
      </c>
    </row>
    <row r="74" spans="1:7" s="57" customFormat="1" ht="39.6" customHeight="1" x14ac:dyDescent="0.2">
      <c r="A74" s="58">
        <v>8.02</v>
      </c>
      <c r="B74" s="235" t="s">
        <v>73</v>
      </c>
      <c r="C74" s="236"/>
      <c r="D74" s="30" t="s">
        <v>52</v>
      </c>
      <c r="E74" s="44">
        <v>13.5</v>
      </c>
      <c r="F74" s="74"/>
      <c r="G74" s="46">
        <f t="shared" si="5"/>
        <v>0</v>
      </c>
    </row>
    <row r="75" spans="1:7" s="57" customFormat="1" ht="73.5" customHeight="1" x14ac:dyDescent="0.2">
      <c r="A75" s="29">
        <v>8.0299999999999994</v>
      </c>
      <c r="B75" s="230" t="s">
        <v>74</v>
      </c>
      <c r="C75" s="211"/>
      <c r="D75" s="30" t="s">
        <v>22</v>
      </c>
      <c r="E75" s="44">
        <v>25</v>
      </c>
      <c r="F75" s="74"/>
      <c r="G75" s="46">
        <f t="shared" si="5"/>
        <v>0</v>
      </c>
    </row>
    <row r="76" spans="1:7" s="57" customFormat="1" ht="132.75" customHeight="1" x14ac:dyDescent="0.2">
      <c r="A76" s="29">
        <v>8.0399999999999991</v>
      </c>
      <c r="B76" s="230" t="s">
        <v>75</v>
      </c>
      <c r="C76" s="211"/>
      <c r="D76" s="55" t="s">
        <v>22</v>
      </c>
      <c r="E76" s="56">
        <v>18.350000000000001</v>
      </c>
      <c r="F76" s="74"/>
      <c r="G76" s="46">
        <f t="shared" si="5"/>
        <v>0</v>
      </c>
    </row>
    <row r="77" spans="1:7" s="77" customFormat="1" x14ac:dyDescent="0.25">
      <c r="A77" s="48"/>
      <c r="B77" s="224" t="s">
        <v>76</v>
      </c>
      <c r="C77" s="224"/>
      <c r="D77" s="48"/>
      <c r="E77" s="61"/>
      <c r="F77" s="61"/>
      <c r="G77" s="76">
        <f>SUM(G73:G76)</f>
        <v>0</v>
      </c>
    </row>
    <row r="78" spans="1:7" s="77" customFormat="1" x14ac:dyDescent="0.25">
      <c r="E78" s="78"/>
      <c r="F78" s="79"/>
      <c r="G78" s="80"/>
    </row>
    <row r="79" spans="1:7" s="98" customFormat="1" ht="15" customHeight="1" x14ac:dyDescent="0.2">
      <c r="A79" s="40">
        <v>9</v>
      </c>
      <c r="B79" s="209" t="s">
        <v>77</v>
      </c>
      <c r="C79" s="209"/>
      <c r="D79" s="41"/>
      <c r="E79" s="71"/>
      <c r="F79" s="72"/>
      <c r="G79" s="73"/>
    </row>
    <row r="80" spans="1:7" s="98" customFormat="1" ht="87" customHeight="1" x14ac:dyDescent="0.2">
      <c r="A80" s="29">
        <v>9.01</v>
      </c>
      <c r="B80" s="230" t="s">
        <v>78</v>
      </c>
      <c r="C80" s="211"/>
      <c r="D80" s="30" t="s">
        <v>79</v>
      </c>
      <c r="E80" s="44">
        <v>1</v>
      </c>
      <c r="F80" s="74"/>
      <c r="G80" s="46">
        <f t="shared" ref="G80:G88" si="6">+E80*F80</f>
        <v>0</v>
      </c>
    </row>
    <row r="81" spans="1:7" s="98" customFormat="1" ht="85.5" customHeight="1" x14ac:dyDescent="0.2">
      <c r="A81" s="29">
        <v>9.02</v>
      </c>
      <c r="B81" s="230" t="s">
        <v>80</v>
      </c>
      <c r="C81" s="211"/>
      <c r="D81" s="30" t="s">
        <v>79</v>
      </c>
      <c r="E81" s="44">
        <v>1</v>
      </c>
      <c r="F81" s="74"/>
      <c r="G81" s="46">
        <f t="shared" si="6"/>
        <v>0</v>
      </c>
    </row>
    <row r="82" spans="1:7" s="98" customFormat="1" ht="85.5" customHeight="1" x14ac:dyDescent="0.2">
      <c r="A82" s="29">
        <v>9.0299999999999994</v>
      </c>
      <c r="B82" s="230" t="s">
        <v>81</v>
      </c>
      <c r="C82" s="211"/>
      <c r="D82" s="55" t="s">
        <v>79</v>
      </c>
      <c r="E82" s="56">
        <v>1</v>
      </c>
      <c r="F82" s="74"/>
      <c r="G82" s="46">
        <f t="shared" si="6"/>
        <v>0</v>
      </c>
    </row>
    <row r="83" spans="1:7" s="98" customFormat="1" ht="86.25" customHeight="1" x14ac:dyDescent="0.2">
      <c r="A83" s="29">
        <v>9.0399999999999991</v>
      </c>
      <c r="B83" s="230" t="s">
        <v>82</v>
      </c>
      <c r="C83" s="211"/>
      <c r="D83" s="55" t="s">
        <v>79</v>
      </c>
      <c r="E83" s="56">
        <v>1</v>
      </c>
      <c r="F83" s="74"/>
      <c r="G83" s="46">
        <f t="shared" si="6"/>
        <v>0</v>
      </c>
    </row>
    <row r="84" spans="1:7" s="98" customFormat="1" ht="120.75" customHeight="1" x14ac:dyDescent="0.2">
      <c r="A84" s="29"/>
      <c r="B84" s="215" t="s">
        <v>83</v>
      </c>
      <c r="C84" s="215"/>
      <c r="D84" s="55"/>
      <c r="E84" s="56"/>
      <c r="F84" s="74"/>
      <c r="G84" s="46"/>
    </row>
    <row r="85" spans="1:7" s="98" customFormat="1" ht="12.75" customHeight="1" x14ac:dyDescent="0.2">
      <c r="A85" s="29">
        <v>9.0500000000000007</v>
      </c>
      <c r="B85" s="213" t="s">
        <v>204</v>
      </c>
      <c r="C85" s="223"/>
      <c r="D85" s="55" t="s">
        <v>79</v>
      </c>
      <c r="E85" s="56">
        <v>1</v>
      </c>
      <c r="F85" s="74"/>
      <c r="G85" s="46">
        <f t="shared" ref="G85" si="7">+E85*F85</f>
        <v>0</v>
      </c>
    </row>
    <row r="86" spans="1:7" s="98" customFormat="1" ht="15.75" customHeight="1" x14ac:dyDescent="0.2">
      <c r="A86" s="29">
        <v>9.06</v>
      </c>
      <c r="B86" s="213" t="s">
        <v>84</v>
      </c>
      <c r="C86" s="223"/>
      <c r="D86" s="55" t="s">
        <v>79</v>
      </c>
      <c r="E86" s="56">
        <v>2</v>
      </c>
      <c r="F86" s="74"/>
      <c r="G86" s="46">
        <f t="shared" si="6"/>
        <v>0</v>
      </c>
    </row>
    <row r="87" spans="1:7" s="98" customFormat="1" ht="15.75" customHeight="1" x14ac:dyDescent="0.2">
      <c r="A87" s="29">
        <v>9.07</v>
      </c>
      <c r="B87" s="213" t="s">
        <v>85</v>
      </c>
      <c r="C87" s="223"/>
      <c r="D87" s="55" t="s">
        <v>79</v>
      </c>
      <c r="E87" s="56">
        <v>1</v>
      </c>
      <c r="F87" s="74"/>
      <c r="G87" s="46">
        <f t="shared" si="6"/>
        <v>0</v>
      </c>
    </row>
    <row r="88" spans="1:7" s="98" customFormat="1" ht="13.5" customHeight="1" x14ac:dyDescent="0.2">
      <c r="A88" s="29">
        <v>9.08</v>
      </c>
      <c r="B88" s="215" t="s">
        <v>86</v>
      </c>
      <c r="C88" s="216"/>
      <c r="D88" s="30" t="s">
        <v>79</v>
      </c>
      <c r="E88" s="44">
        <v>1</v>
      </c>
      <c r="F88" s="46"/>
      <c r="G88" s="46">
        <f t="shared" si="6"/>
        <v>0</v>
      </c>
    </row>
    <row r="89" spans="1:7" s="51" customFormat="1" x14ac:dyDescent="0.25">
      <c r="A89" s="47"/>
      <c r="B89" s="212" t="s">
        <v>87</v>
      </c>
      <c r="C89" s="212"/>
      <c r="D89" s="47"/>
      <c r="E89" s="61"/>
      <c r="F89" s="62"/>
      <c r="G89" s="63">
        <f>SUM(G80:G88)</f>
        <v>0</v>
      </c>
    </row>
    <row r="90" spans="1:7" s="51" customFormat="1" x14ac:dyDescent="0.25">
      <c r="E90" s="78"/>
      <c r="F90" s="96"/>
      <c r="G90" s="97"/>
    </row>
    <row r="91" spans="1:7" s="99" customFormat="1" ht="15" customHeight="1" x14ac:dyDescent="0.25">
      <c r="A91" s="40">
        <v>10</v>
      </c>
      <c r="B91" s="209" t="s">
        <v>88</v>
      </c>
      <c r="C91" s="209"/>
      <c r="D91" s="41"/>
      <c r="E91" s="71"/>
      <c r="F91" s="72"/>
      <c r="G91" s="73"/>
    </row>
    <row r="92" spans="1:7" s="99" customFormat="1" ht="133.5" customHeight="1" x14ac:dyDescent="0.25">
      <c r="A92" s="29">
        <v>10.01</v>
      </c>
      <c r="B92" s="215" t="s">
        <v>89</v>
      </c>
      <c r="C92" s="216"/>
      <c r="D92" s="55" t="s">
        <v>22</v>
      </c>
      <c r="E92" s="56">
        <v>94.2</v>
      </c>
      <c r="F92" s="45"/>
      <c r="G92" s="46">
        <f>+E92*F92</f>
        <v>0</v>
      </c>
    </row>
    <row r="93" spans="1:7" s="99" customFormat="1" ht="74.25" customHeight="1" x14ac:dyDescent="0.25">
      <c r="A93" s="29">
        <v>10.02</v>
      </c>
      <c r="B93" s="215" t="s">
        <v>90</v>
      </c>
      <c r="C93" s="216"/>
      <c r="D93" s="55" t="s">
        <v>22</v>
      </c>
      <c r="E93" s="56">
        <v>94.2</v>
      </c>
      <c r="F93" s="45"/>
      <c r="G93" s="46">
        <f>+E93*F93</f>
        <v>0</v>
      </c>
    </row>
    <row r="94" spans="1:7" s="51" customFormat="1" x14ac:dyDescent="0.25">
      <c r="A94" s="47"/>
      <c r="B94" s="212" t="s">
        <v>91</v>
      </c>
      <c r="C94" s="212"/>
      <c r="D94" s="47"/>
      <c r="E94" s="61"/>
      <c r="F94" s="62"/>
      <c r="G94" s="63">
        <f>SUM(G92:G93)</f>
        <v>0</v>
      </c>
    </row>
    <row r="95" spans="1:7" s="77" customFormat="1" x14ac:dyDescent="0.25">
      <c r="E95" s="78"/>
      <c r="F95" s="79"/>
      <c r="G95" s="80"/>
    </row>
    <row r="96" spans="1:7" s="99" customFormat="1" ht="15" customHeight="1" x14ac:dyDescent="0.25">
      <c r="A96" s="40">
        <v>11</v>
      </c>
      <c r="B96" s="209" t="s">
        <v>92</v>
      </c>
      <c r="C96" s="209"/>
      <c r="D96" s="41"/>
      <c r="E96" s="71"/>
      <c r="F96" s="72"/>
      <c r="G96" s="73"/>
    </row>
    <row r="97" spans="1:7" s="99" customFormat="1" ht="86.25" customHeight="1" x14ac:dyDescent="0.25">
      <c r="A97" s="29">
        <v>11.01</v>
      </c>
      <c r="B97" s="215" t="s">
        <v>93</v>
      </c>
      <c r="C97" s="216"/>
      <c r="D97" s="55" t="s">
        <v>22</v>
      </c>
      <c r="E97" s="56">
        <v>63</v>
      </c>
      <c r="F97" s="45"/>
      <c r="G97" s="74">
        <f>+E97*F97</f>
        <v>0</v>
      </c>
    </row>
    <row r="98" spans="1:7" s="51" customFormat="1" x14ac:dyDescent="0.25">
      <c r="A98" s="47"/>
      <c r="B98" s="212" t="s">
        <v>94</v>
      </c>
      <c r="C98" s="212"/>
      <c r="D98" s="47"/>
      <c r="E98" s="61"/>
      <c r="F98" s="62"/>
      <c r="G98" s="63">
        <f>SUM(G97:G97)</f>
        <v>0</v>
      </c>
    </row>
    <row r="99" spans="1:7" s="77" customFormat="1" x14ac:dyDescent="0.25">
      <c r="E99" s="78"/>
      <c r="F99" s="79"/>
      <c r="G99" s="80"/>
    </row>
    <row r="100" spans="1:7" s="99" customFormat="1" ht="15" customHeight="1" x14ac:dyDescent="0.25">
      <c r="A100" s="40">
        <v>12</v>
      </c>
      <c r="B100" s="209" t="s">
        <v>95</v>
      </c>
      <c r="C100" s="209"/>
      <c r="D100" s="41"/>
      <c r="E100" s="71"/>
      <c r="F100" s="72"/>
      <c r="G100" s="73"/>
    </row>
    <row r="101" spans="1:7" s="86" customFormat="1" ht="38.25" customHeight="1" x14ac:dyDescent="0.25">
      <c r="A101" s="29">
        <v>12.01</v>
      </c>
      <c r="B101" s="210" t="s">
        <v>96</v>
      </c>
      <c r="C101" s="211"/>
      <c r="D101" s="30" t="s">
        <v>52</v>
      </c>
      <c r="E101" s="44">
        <v>15.3</v>
      </c>
      <c r="F101" s="101"/>
      <c r="G101" s="46">
        <f t="shared" ref="G101:G106" si="8">+E101*F101</f>
        <v>0</v>
      </c>
    </row>
    <row r="102" spans="1:7" s="86" customFormat="1" ht="50.25" customHeight="1" x14ac:dyDescent="0.25">
      <c r="A102" s="29">
        <v>12.02</v>
      </c>
      <c r="B102" s="210" t="s">
        <v>97</v>
      </c>
      <c r="C102" s="211"/>
      <c r="D102" s="30" t="s">
        <v>52</v>
      </c>
      <c r="E102" s="44">
        <v>7.5</v>
      </c>
      <c r="F102" s="101"/>
      <c r="G102" s="46">
        <f t="shared" si="8"/>
        <v>0</v>
      </c>
    </row>
    <row r="103" spans="1:7" s="86" customFormat="1" ht="27" customHeight="1" x14ac:dyDescent="0.25">
      <c r="A103" s="29">
        <v>12.03</v>
      </c>
      <c r="B103" s="215" t="s">
        <v>98</v>
      </c>
      <c r="C103" s="216"/>
      <c r="D103" s="55" t="s">
        <v>52</v>
      </c>
      <c r="E103" s="56">
        <v>16.5</v>
      </c>
      <c r="F103" s="45"/>
      <c r="G103" s="74">
        <f t="shared" si="8"/>
        <v>0</v>
      </c>
    </row>
    <row r="104" spans="1:7" s="86" customFormat="1" ht="99" customHeight="1" x14ac:dyDescent="0.25">
      <c r="A104" s="58">
        <v>12.04</v>
      </c>
      <c r="B104" s="228" t="s">
        <v>99</v>
      </c>
      <c r="C104" s="229"/>
      <c r="D104" s="59" t="s">
        <v>100</v>
      </c>
      <c r="E104" s="56">
        <v>1</v>
      </c>
      <c r="F104" s="56"/>
      <c r="G104" s="60">
        <f t="shared" si="8"/>
        <v>0</v>
      </c>
    </row>
    <row r="105" spans="1:7" s="86" customFormat="1" ht="48.75" customHeight="1" x14ac:dyDescent="0.25">
      <c r="A105" s="58">
        <v>12.05</v>
      </c>
      <c r="B105" s="237" t="s">
        <v>101</v>
      </c>
      <c r="C105" s="238"/>
      <c r="D105" s="59" t="s">
        <v>52</v>
      </c>
      <c r="E105" s="56">
        <v>15.3</v>
      </c>
      <c r="F105" s="56"/>
      <c r="G105" s="60">
        <f t="shared" si="8"/>
        <v>0</v>
      </c>
    </row>
    <row r="106" spans="1:7" s="77" customFormat="1" ht="49.5" customHeight="1" x14ac:dyDescent="0.25">
      <c r="A106" s="58">
        <v>12.06</v>
      </c>
      <c r="B106" s="228" t="s">
        <v>102</v>
      </c>
      <c r="C106" s="229"/>
      <c r="D106" s="59" t="s">
        <v>52</v>
      </c>
      <c r="E106" s="56">
        <v>5.25</v>
      </c>
      <c r="F106" s="56"/>
      <c r="G106" s="60">
        <f t="shared" si="8"/>
        <v>0</v>
      </c>
    </row>
    <row r="107" spans="1:7" s="51" customFormat="1" x14ac:dyDescent="0.25">
      <c r="A107" s="47"/>
      <c r="B107" s="212" t="s">
        <v>103</v>
      </c>
      <c r="C107" s="212"/>
      <c r="D107" s="47"/>
      <c r="E107" s="61"/>
      <c r="F107" s="62"/>
      <c r="G107" s="63">
        <f>SUM(G101:G106)</f>
        <v>0</v>
      </c>
    </row>
    <row r="108" spans="1:7" s="51" customFormat="1" x14ac:dyDescent="0.25">
      <c r="E108" s="78"/>
      <c r="F108" s="96"/>
      <c r="G108" s="97"/>
    </row>
    <row r="109" spans="1:7" s="99" customFormat="1" ht="15" customHeight="1" x14ac:dyDescent="0.25">
      <c r="A109" s="40">
        <v>13</v>
      </c>
      <c r="B109" s="209" t="s">
        <v>104</v>
      </c>
      <c r="C109" s="209"/>
      <c r="D109" s="41"/>
      <c r="E109" s="71"/>
      <c r="F109" s="72"/>
      <c r="G109" s="73"/>
    </row>
    <row r="110" spans="1:7" s="99" customFormat="1" ht="49.5" customHeight="1" x14ac:dyDescent="0.25">
      <c r="A110" s="29">
        <v>13.01</v>
      </c>
      <c r="B110" s="210" t="s">
        <v>105</v>
      </c>
      <c r="C110" s="211"/>
      <c r="D110" s="30" t="s">
        <v>22</v>
      </c>
      <c r="E110" s="44">
        <v>3.31</v>
      </c>
      <c r="F110" s="46"/>
      <c r="G110" s="46">
        <f t="shared" ref="G110:G115" si="9">+E110*F110</f>
        <v>0</v>
      </c>
    </row>
    <row r="111" spans="1:7" s="99" customFormat="1" ht="50.25" customHeight="1" x14ac:dyDescent="0.25">
      <c r="A111" s="29">
        <v>13.02</v>
      </c>
      <c r="B111" s="215" t="s">
        <v>106</v>
      </c>
      <c r="C111" s="216"/>
      <c r="D111" s="55" t="s">
        <v>22</v>
      </c>
      <c r="E111" s="89">
        <v>26.7</v>
      </c>
      <c r="F111" s="46"/>
      <c r="G111" s="46">
        <f t="shared" si="9"/>
        <v>0</v>
      </c>
    </row>
    <row r="112" spans="1:7" s="86" customFormat="1" ht="49.5" customHeight="1" x14ac:dyDescent="0.25">
      <c r="A112" s="29">
        <v>13.03</v>
      </c>
      <c r="B112" s="210" t="s">
        <v>107</v>
      </c>
      <c r="C112" s="211"/>
      <c r="D112" s="30" t="s">
        <v>22</v>
      </c>
      <c r="E112" s="44">
        <v>34.200000000000003</v>
      </c>
      <c r="F112" s="46"/>
      <c r="G112" s="46">
        <f t="shared" si="9"/>
        <v>0</v>
      </c>
    </row>
    <row r="113" spans="1:7" s="86" customFormat="1" ht="48.75" customHeight="1" x14ac:dyDescent="0.25">
      <c r="A113" s="29">
        <v>13.04</v>
      </c>
      <c r="B113" s="210" t="s">
        <v>108</v>
      </c>
      <c r="C113" s="211"/>
      <c r="D113" s="30" t="s">
        <v>22</v>
      </c>
      <c r="E113" s="56">
        <v>63</v>
      </c>
      <c r="F113" s="74"/>
      <c r="G113" s="46">
        <f t="shared" si="9"/>
        <v>0</v>
      </c>
    </row>
    <row r="114" spans="1:7" s="86" customFormat="1" ht="26.25" customHeight="1" x14ac:dyDescent="0.25">
      <c r="A114" s="29">
        <v>13.05</v>
      </c>
      <c r="B114" s="210" t="s">
        <v>109</v>
      </c>
      <c r="C114" s="211"/>
      <c r="D114" s="30" t="s">
        <v>22</v>
      </c>
      <c r="E114" s="44">
        <v>30</v>
      </c>
      <c r="F114" s="46"/>
      <c r="G114" s="46">
        <f t="shared" si="9"/>
        <v>0</v>
      </c>
    </row>
    <row r="115" spans="1:7" s="86" customFormat="1" ht="87" customHeight="1" x14ac:dyDescent="0.25">
      <c r="A115" s="29">
        <v>13.06</v>
      </c>
      <c r="B115" s="210" t="s">
        <v>110</v>
      </c>
      <c r="C115" s="211"/>
      <c r="D115" s="30" t="s">
        <v>22</v>
      </c>
      <c r="E115" s="44">
        <v>49</v>
      </c>
      <c r="F115" s="74"/>
      <c r="G115" s="46">
        <f t="shared" si="9"/>
        <v>0</v>
      </c>
    </row>
    <row r="116" spans="1:7" s="77" customFormat="1" x14ac:dyDescent="0.25">
      <c r="A116" s="102"/>
      <c r="B116" s="212" t="s">
        <v>111</v>
      </c>
      <c r="C116" s="212"/>
      <c r="D116" s="47"/>
      <c r="E116" s="61"/>
      <c r="F116" s="62"/>
      <c r="G116" s="63">
        <f>SUM(G110:G115)</f>
        <v>0</v>
      </c>
    </row>
    <row r="117" spans="1:7" s="77" customFormat="1" x14ac:dyDescent="0.25">
      <c r="A117" s="103"/>
      <c r="B117" s="104"/>
      <c r="C117" s="104"/>
      <c r="D117" s="103"/>
      <c r="E117" s="105"/>
      <c r="F117" s="106"/>
      <c r="G117" s="107"/>
    </row>
    <row r="118" spans="1:7" s="77" customFormat="1" ht="15" customHeight="1" x14ac:dyDescent="0.25">
      <c r="A118" s="40">
        <v>14</v>
      </c>
      <c r="B118" s="209" t="s">
        <v>112</v>
      </c>
      <c r="C118" s="209"/>
      <c r="D118" s="41"/>
      <c r="E118" s="71"/>
      <c r="F118" s="72"/>
      <c r="G118" s="73"/>
    </row>
    <row r="119" spans="1:7" s="77" customFormat="1" ht="26.25" customHeight="1" x14ac:dyDescent="0.25">
      <c r="A119" s="58">
        <v>14.01</v>
      </c>
      <c r="B119" s="241" t="s">
        <v>113</v>
      </c>
      <c r="C119" s="242"/>
      <c r="D119" s="85" t="s">
        <v>114</v>
      </c>
      <c r="E119" s="44">
        <v>4</v>
      </c>
      <c r="F119" s="60"/>
      <c r="G119" s="60">
        <f>+E119*F119</f>
        <v>0</v>
      </c>
    </row>
    <row r="120" spans="1:7" s="77" customFormat="1" ht="110.25" customHeight="1" x14ac:dyDescent="0.25">
      <c r="A120" s="58">
        <v>14.02</v>
      </c>
      <c r="B120" s="239" t="s">
        <v>115</v>
      </c>
      <c r="C120" s="240"/>
      <c r="D120" s="85" t="s">
        <v>116</v>
      </c>
      <c r="E120" s="44">
        <v>3.4</v>
      </c>
      <c r="F120" s="75"/>
      <c r="G120" s="60">
        <f t="shared" ref="G120:G124" si="10">+E120*F120</f>
        <v>0</v>
      </c>
    </row>
    <row r="121" spans="1:7" s="77" customFormat="1" ht="63.75" customHeight="1" x14ac:dyDescent="0.25">
      <c r="A121" s="58">
        <v>14.03</v>
      </c>
      <c r="B121" s="239" t="s">
        <v>117</v>
      </c>
      <c r="C121" s="240"/>
      <c r="D121" s="85" t="s">
        <v>118</v>
      </c>
      <c r="E121" s="44">
        <v>1</v>
      </c>
      <c r="F121" s="75"/>
      <c r="G121" s="60">
        <f t="shared" si="10"/>
        <v>0</v>
      </c>
    </row>
    <row r="122" spans="1:7" s="77" customFormat="1" ht="99" customHeight="1" x14ac:dyDescent="0.25">
      <c r="A122" s="58">
        <v>14.04</v>
      </c>
      <c r="B122" s="239" t="s">
        <v>119</v>
      </c>
      <c r="C122" s="240"/>
      <c r="D122" s="85" t="s">
        <v>114</v>
      </c>
      <c r="E122" s="44">
        <v>1</v>
      </c>
      <c r="F122" s="75"/>
      <c r="G122" s="60">
        <f t="shared" si="10"/>
        <v>0</v>
      </c>
    </row>
    <row r="123" spans="1:7" s="77" customFormat="1" ht="50.25" customHeight="1" x14ac:dyDescent="0.25">
      <c r="A123" s="58">
        <v>14.05</v>
      </c>
      <c r="B123" s="210" t="s">
        <v>120</v>
      </c>
      <c r="C123" s="211"/>
      <c r="D123" s="85" t="s">
        <v>114</v>
      </c>
      <c r="E123" s="44">
        <v>2</v>
      </c>
      <c r="F123" s="75"/>
      <c r="G123" s="60">
        <f t="shared" si="10"/>
        <v>0</v>
      </c>
    </row>
    <row r="124" spans="1:7" ht="27" customHeight="1" x14ac:dyDescent="0.25">
      <c r="A124" s="58">
        <v>14.06</v>
      </c>
      <c r="B124" s="239" t="s">
        <v>121</v>
      </c>
      <c r="C124" s="240"/>
      <c r="D124" s="85" t="s">
        <v>52</v>
      </c>
      <c r="E124" s="44">
        <v>15.3</v>
      </c>
      <c r="F124" s="75"/>
      <c r="G124" s="60">
        <f t="shared" si="10"/>
        <v>0</v>
      </c>
    </row>
    <row r="125" spans="1:7" s="77" customFormat="1" x14ac:dyDescent="0.25">
      <c r="A125" s="102"/>
      <c r="B125" s="212" t="s">
        <v>122</v>
      </c>
      <c r="C125" s="212"/>
      <c r="D125" s="47"/>
      <c r="E125" s="61"/>
      <c r="F125" s="62"/>
      <c r="G125" s="63">
        <f>SUM(G119:G124)</f>
        <v>0</v>
      </c>
    </row>
    <row r="126" spans="1:7" x14ac:dyDescent="0.25">
      <c r="E126" s="78"/>
      <c r="F126" s="78"/>
      <c r="G126" s="108"/>
    </row>
    <row r="127" spans="1:7" s="100" customFormat="1" ht="18.75" customHeight="1" x14ac:dyDescent="0.25">
      <c r="A127" s="81">
        <v>15</v>
      </c>
      <c r="B127" s="225" t="s">
        <v>123</v>
      </c>
      <c r="C127" s="225"/>
      <c r="D127" s="82"/>
      <c r="E127" s="71"/>
      <c r="F127" s="71"/>
      <c r="G127" s="83"/>
    </row>
    <row r="128" spans="1:7" s="100" customFormat="1" ht="50.25" customHeight="1" x14ac:dyDescent="0.25">
      <c r="A128" s="58">
        <v>15.01</v>
      </c>
      <c r="B128" s="226" t="s">
        <v>205</v>
      </c>
      <c r="C128" s="227"/>
      <c r="D128" s="85" t="s">
        <v>24</v>
      </c>
      <c r="E128" s="56">
        <v>1.6</v>
      </c>
      <c r="F128" s="60"/>
      <c r="G128" s="60">
        <f t="shared" ref="G128:G152" si="11">+E128*F128</f>
        <v>0</v>
      </c>
    </row>
    <row r="129" spans="1:7" s="100" customFormat="1" ht="25.5" customHeight="1" x14ac:dyDescent="0.25">
      <c r="A129" s="58">
        <v>15.02</v>
      </c>
      <c r="B129" s="228" t="s">
        <v>125</v>
      </c>
      <c r="C129" s="229"/>
      <c r="D129" s="85" t="s">
        <v>24</v>
      </c>
      <c r="E129" s="56">
        <v>0.27</v>
      </c>
      <c r="F129" s="56"/>
      <c r="G129" s="60">
        <f t="shared" si="11"/>
        <v>0</v>
      </c>
    </row>
    <row r="130" spans="1:7" s="100" customFormat="1" ht="38.25" customHeight="1" x14ac:dyDescent="0.25">
      <c r="A130" s="58">
        <v>15.03</v>
      </c>
      <c r="B130" s="228" t="s">
        <v>126</v>
      </c>
      <c r="C130" s="229"/>
      <c r="D130" s="85" t="s">
        <v>24</v>
      </c>
      <c r="E130" s="56">
        <v>1.31</v>
      </c>
      <c r="F130" s="56"/>
      <c r="G130" s="60">
        <f t="shared" si="11"/>
        <v>0</v>
      </c>
    </row>
    <row r="131" spans="1:7" s="100" customFormat="1" ht="27.75" customHeight="1" x14ac:dyDescent="0.25">
      <c r="A131" s="58">
        <v>15.04</v>
      </c>
      <c r="B131" s="228" t="s">
        <v>127</v>
      </c>
      <c r="C131" s="229"/>
      <c r="D131" s="85" t="s">
        <v>24</v>
      </c>
      <c r="E131" s="56">
        <v>0.3</v>
      </c>
      <c r="F131" s="56"/>
      <c r="G131" s="60">
        <f t="shared" si="11"/>
        <v>0</v>
      </c>
    </row>
    <row r="132" spans="1:7" s="100" customFormat="1" ht="61.5" customHeight="1" x14ac:dyDescent="0.25">
      <c r="A132" s="58">
        <v>15.05</v>
      </c>
      <c r="B132" s="228" t="s">
        <v>209</v>
      </c>
      <c r="C132" s="229" t="s">
        <v>129</v>
      </c>
      <c r="D132" s="59" t="s">
        <v>100</v>
      </c>
      <c r="E132" s="56">
        <v>8</v>
      </c>
      <c r="F132" s="56"/>
      <c r="G132" s="60">
        <f t="shared" si="11"/>
        <v>0</v>
      </c>
    </row>
    <row r="133" spans="1:7" s="100" customFormat="1" ht="36.75" customHeight="1" x14ac:dyDescent="0.25">
      <c r="A133" s="58">
        <v>15.06</v>
      </c>
      <c r="B133" s="228" t="s">
        <v>130</v>
      </c>
      <c r="C133" s="229" t="s">
        <v>129</v>
      </c>
      <c r="D133" s="59" t="s">
        <v>100</v>
      </c>
      <c r="E133" s="56">
        <v>2</v>
      </c>
      <c r="F133" s="56"/>
      <c r="G133" s="60">
        <f t="shared" si="11"/>
        <v>0</v>
      </c>
    </row>
    <row r="134" spans="1:7" s="100" customFormat="1" ht="62.25" customHeight="1" x14ac:dyDescent="0.25">
      <c r="A134" s="58">
        <v>15.07</v>
      </c>
      <c r="B134" s="228" t="s">
        <v>131</v>
      </c>
      <c r="C134" s="229"/>
      <c r="D134" s="59" t="s">
        <v>100</v>
      </c>
      <c r="E134" s="56">
        <v>1</v>
      </c>
      <c r="F134" s="56"/>
      <c r="G134" s="60">
        <f t="shared" si="11"/>
        <v>0</v>
      </c>
    </row>
    <row r="135" spans="1:7" s="100" customFormat="1" ht="27.75" customHeight="1" x14ac:dyDescent="0.25">
      <c r="A135" s="58">
        <v>15.08</v>
      </c>
      <c r="B135" s="228" t="s">
        <v>132</v>
      </c>
      <c r="C135" s="229" t="s">
        <v>129</v>
      </c>
      <c r="D135" s="59" t="s">
        <v>52</v>
      </c>
      <c r="E135" s="56">
        <v>2.5</v>
      </c>
      <c r="F135" s="56"/>
      <c r="G135" s="60">
        <f t="shared" si="11"/>
        <v>0</v>
      </c>
    </row>
    <row r="136" spans="1:7" s="100" customFormat="1" ht="27" customHeight="1" x14ac:dyDescent="0.25">
      <c r="A136" s="58">
        <v>15.09</v>
      </c>
      <c r="B136" s="228" t="s">
        <v>133</v>
      </c>
      <c r="C136" s="229" t="s">
        <v>129</v>
      </c>
      <c r="D136" s="59" t="s">
        <v>52</v>
      </c>
      <c r="E136" s="56">
        <v>5.6</v>
      </c>
      <c r="F136" s="56"/>
      <c r="G136" s="60">
        <f t="shared" si="11"/>
        <v>0</v>
      </c>
    </row>
    <row r="137" spans="1:7" s="100" customFormat="1" ht="37.5" customHeight="1" x14ac:dyDescent="0.25">
      <c r="A137" s="58">
        <v>15.1</v>
      </c>
      <c r="B137" s="228" t="s">
        <v>134</v>
      </c>
      <c r="C137" s="229" t="s">
        <v>129</v>
      </c>
      <c r="D137" s="59" t="s">
        <v>52</v>
      </c>
      <c r="E137" s="56">
        <v>5.3</v>
      </c>
      <c r="F137" s="56"/>
      <c r="G137" s="60">
        <f t="shared" si="11"/>
        <v>0</v>
      </c>
    </row>
    <row r="138" spans="1:7" s="100" customFormat="1" ht="72.75" customHeight="1" x14ac:dyDescent="0.25">
      <c r="A138" s="58">
        <v>15.11</v>
      </c>
      <c r="B138" s="228" t="s">
        <v>210</v>
      </c>
      <c r="C138" s="243"/>
      <c r="D138" s="59" t="s">
        <v>135</v>
      </c>
      <c r="E138" s="56">
        <v>18</v>
      </c>
      <c r="F138" s="56"/>
      <c r="G138" s="60">
        <f t="shared" si="11"/>
        <v>0</v>
      </c>
    </row>
    <row r="139" spans="1:7" s="100" customFormat="1" ht="26.25" customHeight="1" x14ac:dyDescent="0.25">
      <c r="A139" s="58">
        <v>15.12</v>
      </c>
      <c r="B139" s="228" t="s">
        <v>136</v>
      </c>
      <c r="C139" s="229" t="s">
        <v>129</v>
      </c>
      <c r="D139" s="59" t="s">
        <v>100</v>
      </c>
      <c r="E139" s="56">
        <v>1</v>
      </c>
      <c r="F139" s="56"/>
      <c r="G139" s="60">
        <f t="shared" si="11"/>
        <v>0</v>
      </c>
    </row>
    <row r="140" spans="1:7" s="100" customFormat="1" ht="24.75" customHeight="1" x14ac:dyDescent="0.25">
      <c r="A140" s="58">
        <v>15.13</v>
      </c>
      <c r="B140" s="228" t="s">
        <v>137</v>
      </c>
      <c r="C140" s="229" t="s">
        <v>129</v>
      </c>
      <c r="D140" s="59" t="s">
        <v>100</v>
      </c>
      <c r="E140" s="56">
        <v>2</v>
      </c>
      <c r="F140" s="56"/>
      <c r="G140" s="60">
        <f t="shared" si="11"/>
        <v>0</v>
      </c>
    </row>
    <row r="141" spans="1:7" s="100" customFormat="1" ht="26.25" customHeight="1" x14ac:dyDescent="0.25">
      <c r="A141" s="58">
        <v>15.14</v>
      </c>
      <c r="B141" s="228" t="s">
        <v>138</v>
      </c>
      <c r="C141" s="229" t="s">
        <v>129</v>
      </c>
      <c r="D141" s="59" t="s">
        <v>100</v>
      </c>
      <c r="E141" s="56">
        <v>1</v>
      </c>
      <c r="F141" s="56"/>
      <c r="G141" s="60">
        <f t="shared" si="11"/>
        <v>0</v>
      </c>
    </row>
    <row r="142" spans="1:7" s="100" customFormat="1" ht="27.75" customHeight="1" x14ac:dyDescent="0.25">
      <c r="A142" s="58">
        <v>15.15</v>
      </c>
      <c r="B142" s="228" t="s">
        <v>139</v>
      </c>
      <c r="C142" s="229" t="s">
        <v>129</v>
      </c>
      <c r="D142" s="59" t="s">
        <v>100</v>
      </c>
      <c r="E142" s="56">
        <v>1</v>
      </c>
      <c r="F142" s="56"/>
      <c r="G142" s="60">
        <f t="shared" si="11"/>
        <v>0</v>
      </c>
    </row>
    <row r="143" spans="1:7" s="109" customFormat="1" ht="39" customHeight="1" x14ac:dyDescent="0.25">
      <c r="A143" s="58">
        <v>15.16</v>
      </c>
      <c r="B143" s="228" t="s">
        <v>140</v>
      </c>
      <c r="C143" s="229"/>
      <c r="D143" s="59" t="s">
        <v>100</v>
      </c>
      <c r="E143" s="56">
        <v>1</v>
      </c>
      <c r="F143" s="56"/>
      <c r="G143" s="60">
        <f t="shared" si="11"/>
        <v>0</v>
      </c>
    </row>
    <row r="144" spans="1:7" s="100" customFormat="1" ht="15.75" customHeight="1" x14ac:dyDescent="0.25">
      <c r="A144" s="58">
        <v>15.17</v>
      </c>
      <c r="B144" s="228" t="s">
        <v>211</v>
      </c>
      <c r="C144" s="243"/>
      <c r="D144" s="59" t="s">
        <v>100</v>
      </c>
      <c r="E144" s="56">
        <v>1</v>
      </c>
      <c r="F144" s="56"/>
      <c r="G144" s="60">
        <f t="shared" si="11"/>
        <v>0</v>
      </c>
    </row>
    <row r="145" spans="1:7" s="100" customFormat="1" ht="36.75" customHeight="1" x14ac:dyDescent="0.25">
      <c r="A145" s="58">
        <v>15.18</v>
      </c>
      <c r="B145" s="228" t="s">
        <v>212</v>
      </c>
      <c r="C145" s="243"/>
      <c r="D145" s="59" t="s">
        <v>100</v>
      </c>
      <c r="E145" s="56">
        <v>1</v>
      </c>
      <c r="F145" s="56"/>
      <c r="G145" s="60">
        <f t="shared" si="11"/>
        <v>0</v>
      </c>
    </row>
    <row r="146" spans="1:7" s="100" customFormat="1" ht="36" customHeight="1" x14ac:dyDescent="0.25">
      <c r="A146" s="58">
        <v>15.19</v>
      </c>
      <c r="B146" s="237" t="s">
        <v>143</v>
      </c>
      <c r="C146" s="245"/>
      <c r="D146" s="59" t="s">
        <v>100</v>
      </c>
      <c r="E146" s="56">
        <v>1</v>
      </c>
      <c r="F146" s="56"/>
      <c r="G146" s="60">
        <f t="shared" si="11"/>
        <v>0</v>
      </c>
    </row>
    <row r="147" spans="1:7" s="100" customFormat="1" ht="26.25" customHeight="1" x14ac:dyDescent="0.25">
      <c r="A147" s="58">
        <v>15.2</v>
      </c>
      <c r="B147" s="226" t="s">
        <v>144</v>
      </c>
      <c r="C147" s="244"/>
      <c r="D147" s="59" t="s">
        <v>100</v>
      </c>
      <c r="E147" s="56">
        <v>1</v>
      </c>
      <c r="F147" s="56"/>
      <c r="G147" s="60">
        <f t="shared" si="11"/>
        <v>0</v>
      </c>
    </row>
    <row r="148" spans="1:7" s="100" customFormat="1" ht="24.75" customHeight="1" x14ac:dyDescent="0.25">
      <c r="A148" s="58">
        <v>15.21</v>
      </c>
      <c r="B148" s="228" t="s">
        <v>145</v>
      </c>
      <c r="C148" s="243"/>
      <c r="D148" s="59" t="s">
        <v>100</v>
      </c>
      <c r="E148" s="56">
        <v>1</v>
      </c>
      <c r="F148" s="56"/>
      <c r="G148" s="60">
        <f t="shared" si="11"/>
        <v>0</v>
      </c>
    </row>
    <row r="149" spans="1:7" s="100" customFormat="1" ht="85.5" customHeight="1" x14ac:dyDescent="0.25">
      <c r="A149" s="58">
        <v>15.22</v>
      </c>
      <c r="B149" s="228" t="s">
        <v>146</v>
      </c>
      <c r="C149" s="229"/>
      <c r="D149" s="59" t="s">
        <v>100</v>
      </c>
      <c r="E149" s="56">
        <v>1</v>
      </c>
      <c r="F149" s="56"/>
      <c r="G149" s="60">
        <f t="shared" si="11"/>
        <v>0</v>
      </c>
    </row>
    <row r="150" spans="1:7" s="100" customFormat="1" ht="169.5" customHeight="1" x14ac:dyDescent="0.25">
      <c r="A150" s="58">
        <v>15.23</v>
      </c>
      <c r="B150" s="237" t="s">
        <v>147</v>
      </c>
      <c r="C150" s="238"/>
      <c r="D150" s="59" t="s">
        <v>100</v>
      </c>
      <c r="E150" s="56">
        <v>1</v>
      </c>
      <c r="F150" s="56"/>
      <c r="G150" s="60">
        <f t="shared" si="11"/>
        <v>0</v>
      </c>
    </row>
    <row r="151" spans="1:7" s="100" customFormat="1" ht="62.25" customHeight="1" x14ac:dyDescent="0.25">
      <c r="A151" s="58">
        <v>15.24</v>
      </c>
      <c r="B151" s="228" t="s">
        <v>148</v>
      </c>
      <c r="C151" s="229"/>
      <c r="D151" s="59" t="s">
        <v>79</v>
      </c>
      <c r="E151" s="56">
        <v>1</v>
      </c>
      <c r="F151" s="56"/>
      <c r="G151" s="60">
        <f t="shared" si="11"/>
        <v>0</v>
      </c>
    </row>
    <row r="152" spans="1:7" s="100" customFormat="1" ht="26.25" customHeight="1" x14ac:dyDescent="0.25">
      <c r="A152" s="58">
        <v>15.25</v>
      </c>
      <c r="B152" s="228" t="s">
        <v>149</v>
      </c>
      <c r="C152" s="229"/>
      <c r="D152" s="59" t="s">
        <v>18</v>
      </c>
      <c r="E152" s="56">
        <v>1</v>
      </c>
      <c r="F152" s="56"/>
      <c r="G152" s="60">
        <f t="shared" si="11"/>
        <v>0</v>
      </c>
    </row>
    <row r="153" spans="1:7" s="100" customFormat="1" ht="50.25" customHeight="1" x14ac:dyDescent="0.25">
      <c r="A153" s="58"/>
      <c r="B153" s="215" t="s">
        <v>206</v>
      </c>
      <c r="C153" s="243"/>
      <c r="D153" s="59"/>
      <c r="E153" s="56"/>
      <c r="F153" s="56"/>
      <c r="G153" s="75"/>
    </row>
    <row r="154" spans="1:7" s="100" customFormat="1" ht="17.25" customHeight="1" x14ac:dyDescent="0.25">
      <c r="A154" s="133"/>
      <c r="B154" s="257" t="s">
        <v>150</v>
      </c>
      <c r="C154" s="257"/>
      <c r="D154" s="133"/>
      <c r="E154" s="134"/>
      <c r="F154" s="135"/>
      <c r="G154" s="136">
        <f>SUM(G128:G153)</f>
        <v>0</v>
      </c>
    </row>
    <row r="155" spans="1:7" s="100" customFormat="1" ht="16.5" customHeight="1" x14ac:dyDescent="0.25">
      <c r="A155" s="137"/>
      <c r="B155" s="138"/>
      <c r="C155" s="138"/>
      <c r="D155" s="137"/>
      <c r="E155" s="139"/>
      <c r="F155" s="140"/>
      <c r="G155" s="141"/>
    </row>
    <row r="156" spans="1:7" s="100" customFormat="1" ht="15" customHeight="1" x14ac:dyDescent="0.25">
      <c r="A156" s="142">
        <v>16</v>
      </c>
      <c r="B156" s="258" t="s">
        <v>151</v>
      </c>
      <c r="C156" s="258"/>
      <c r="D156" s="143"/>
      <c r="E156" s="144"/>
      <c r="F156" s="144"/>
      <c r="G156" s="145"/>
    </row>
    <row r="157" spans="1:7" s="115" customFormat="1" ht="15" customHeight="1" x14ac:dyDescent="0.25">
      <c r="A157" s="112"/>
      <c r="B157" s="113" t="s">
        <v>152</v>
      </c>
      <c r="C157" s="114"/>
      <c r="D157" s="59"/>
      <c r="E157" s="56"/>
      <c r="F157" s="56"/>
      <c r="G157" s="75"/>
    </row>
    <row r="158" spans="1:7" s="115" customFormat="1" ht="213" customHeight="1" x14ac:dyDescent="0.25">
      <c r="A158" s="112"/>
      <c r="B158" s="246" t="s">
        <v>153</v>
      </c>
      <c r="C158" s="247"/>
      <c r="D158" s="59"/>
      <c r="E158" s="56"/>
      <c r="F158" s="56"/>
      <c r="G158" s="75"/>
    </row>
    <row r="159" spans="1:7" s="100" customFormat="1" ht="29.25" customHeight="1" x14ac:dyDescent="0.25">
      <c r="A159" s="116">
        <v>16.010000000000002</v>
      </c>
      <c r="B159" s="226" t="s">
        <v>154</v>
      </c>
      <c r="C159" s="232"/>
      <c r="D159" s="117" t="s">
        <v>52</v>
      </c>
      <c r="E159" s="89">
        <v>7</v>
      </c>
      <c r="F159" s="118"/>
      <c r="G159" s="60">
        <f t="shared" ref="G159:G199" si="12">+E159*F159</f>
        <v>0</v>
      </c>
    </row>
    <row r="160" spans="1:7" s="100" customFormat="1" ht="29.25" customHeight="1" x14ac:dyDescent="0.25">
      <c r="A160" s="116">
        <v>16.02</v>
      </c>
      <c r="B160" s="226" t="s">
        <v>155</v>
      </c>
      <c r="C160" s="232"/>
      <c r="D160" s="117" t="s">
        <v>52</v>
      </c>
      <c r="E160" s="89">
        <v>88</v>
      </c>
      <c r="F160" s="118"/>
      <c r="G160" s="60">
        <f t="shared" si="12"/>
        <v>0</v>
      </c>
    </row>
    <row r="161" spans="1:7" s="100" customFormat="1" ht="28.5" customHeight="1" x14ac:dyDescent="0.25">
      <c r="A161" s="116">
        <v>16.03</v>
      </c>
      <c r="B161" s="226" t="s">
        <v>156</v>
      </c>
      <c r="C161" s="232"/>
      <c r="D161" s="117" t="s">
        <v>52</v>
      </c>
      <c r="E161" s="89">
        <v>143</v>
      </c>
      <c r="F161" s="118"/>
      <c r="G161" s="60">
        <f t="shared" si="12"/>
        <v>0</v>
      </c>
    </row>
    <row r="162" spans="1:7" s="100" customFormat="1" ht="28.5" customHeight="1" x14ac:dyDescent="0.25">
      <c r="A162" s="116">
        <v>16.04</v>
      </c>
      <c r="B162" s="226" t="s">
        <v>157</v>
      </c>
      <c r="C162" s="232"/>
      <c r="D162" s="117" t="s">
        <v>52</v>
      </c>
      <c r="E162" s="89">
        <v>12</v>
      </c>
      <c r="F162" s="118"/>
      <c r="G162" s="60">
        <f t="shared" si="12"/>
        <v>0</v>
      </c>
    </row>
    <row r="163" spans="1:7" s="115" customFormat="1" ht="27" customHeight="1" x14ac:dyDescent="0.25">
      <c r="A163" s="58">
        <v>16.05</v>
      </c>
      <c r="B163" s="228" t="s">
        <v>158</v>
      </c>
      <c r="C163" s="216"/>
      <c r="D163" s="59" t="s">
        <v>52</v>
      </c>
      <c r="E163" s="56">
        <v>7</v>
      </c>
      <c r="F163" s="75"/>
      <c r="G163" s="60">
        <f t="shared" si="12"/>
        <v>0</v>
      </c>
    </row>
    <row r="164" spans="1:7" s="100" customFormat="1" ht="27" customHeight="1" x14ac:dyDescent="0.25">
      <c r="A164" s="116">
        <v>16.059999999999999</v>
      </c>
      <c r="B164" s="226" t="s">
        <v>159</v>
      </c>
      <c r="C164" s="232"/>
      <c r="D164" s="117" t="s">
        <v>52</v>
      </c>
      <c r="E164" s="89">
        <v>11</v>
      </c>
      <c r="F164" s="118"/>
      <c r="G164" s="60">
        <f t="shared" si="12"/>
        <v>0</v>
      </c>
    </row>
    <row r="165" spans="1:7" s="100" customFormat="1" ht="36.75" customHeight="1" x14ac:dyDescent="0.25">
      <c r="A165" s="116">
        <v>16.07</v>
      </c>
      <c r="B165" s="226" t="s">
        <v>160</v>
      </c>
      <c r="C165" s="232"/>
      <c r="D165" s="117" t="s">
        <v>52</v>
      </c>
      <c r="E165" s="89">
        <v>13</v>
      </c>
      <c r="F165" s="118"/>
      <c r="G165" s="60">
        <f t="shared" si="12"/>
        <v>0</v>
      </c>
    </row>
    <row r="166" spans="1:7" s="100" customFormat="1" ht="48.75" customHeight="1" x14ac:dyDescent="0.25">
      <c r="A166" s="116">
        <v>16.079999999999998</v>
      </c>
      <c r="B166" s="226" t="s">
        <v>161</v>
      </c>
      <c r="C166" s="232"/>
      <c r="D166" s="117" t="s">
        <v>52</v>
      </c>
      <c r="E166" s="89">
        <v>12</v>
      </c>
      <c r="F166" s="118"/>
      <c r="G166" s="60">
        <f t="shared" si="12"/>
        <v>0</v>
      </c>
    </row>
    <row r="167" spans="1:7" s="100" customFormat="1" ht="39.75" customHeight="1" x14ac:dyDescent="0.25">
      <c r="A167" s="116">
        <v>16.09</v>
      </c>
      <c r="B167" s="226" t="s">
        <v>162</v>
      </c>
      <c r="C167" s="232"/>
      <c r="D167" s="117" t="s">
        <v>52</v>
      </c>
      <c r="E167" s="89">
        <v>6</v>
      </c>
      <c r="F167" s="118"/>
      <c r="G167" s="60">
        <f t="shared" si="12"/>
        <v>0</v>
      </c>
    </row>
    <row r="168" spans="1:7" s="100" customFormat="1" ht="37.5" customHeight="1" x14ac:dyDescent="0.25">
      <c r="A168" s="116">
        <v>16.100000000000001</v>
      </c>
      <c r="B168" s="226" t="s">
        <v>163</v>
      </c>
      <c r="C168" s="232"/>
      <c r="D168" s="117" t="s">
        <v>52</v>
      </c>
      <c r="E168" s="89">
        <v>10</v>
      </c>
      <c r="F168" s="118"/>
      <c r="G168" s="60">
        <f t="shared" si="12"/>
        <v>0</v>
      </c>
    </row>
    <row r="169" spans="1:7" s="100" customFormat="1" ht="28.15" customHeight="1" x14ac:dyDescent="0.25">
      <c r="A169" s="116">
        <v>16.11</v>
      </c>
      <c r="B169" s="226" t="s">
        <v>164</v>
      </c>
      <c r="C169" s="232"/>
      <c r="D169" s="117" t="s">
        <v>114</v>
      </c>
      <c r="E169" s="89">
        <v>9</v>
      </c>
      <c r="F169" s="118"/>
      <c r="G169" s="60">
        <f t="shared" si="12"/>
        <v>0</v>
      </c>
    </row>
    <row r="170" spans="1:7" s="100" customFormat="1" ht="26.25" customHeight="1" x14ac:dyDescent="0.25">
      <c r="A170" s="116">
        <v>16.12</v>
      </c>
      <c r="B170" s="226" t="s">
        <v>165</v>
      </c>
      <c r="C170" s="232"/>
      <c r="D170" s="117" t="s">
        <v>114</v>
      </c>
      <c r="E170" s="89">
        <v>4</v>
      </c>
      <c r="F170" s="118"/>
      <c r="G170" s="60">
        <f t="shared" si="12"/>
        <v>0</v>
      </c>
    </row>
    <row r="171" spans="1:7" s="100" customFormat="1" ht="28.15" customHeight="1" x14ac:dyDescent="0.25">
      <c r="A171" s="116">
        <v>16.13</v>
      </c>
      <c r="B171" s="226" t="s">
        <v>166</v>
      </c>
      <c r="C171" s="232"/>
      <c r="D171" s="117" t="s">
        <v>114</v>
      </c>
      <c r="E171" s="89">
        <v>1</v>
      </c>
      <c r="F171" s="118"/>
      <c r="G171" s="60">
        <f t="shared" si="12"/>
        <v>0</v>
      </c>
    </row>
    <row r="172" spans="1:7" s="100" customFormat="1" ht="25.9" customHeight="1" x14ac:dyDescent="0.25">
      <c r="A172" s="116">
        <v>16.14</v>
      </c>
      <c r="B172" s="226" t="s">
        <v>167</v>
      </c>
      <c r="C172" s="232"/>
      <c r="D172" s="117" t="s">
        <v>114</v>
      </c>
      <c r="E172" s="89">
        <v>1</v>
      </c>
      <c r="F172" s="118"/>
      <c r="G172" s="60">
        <f t="shared" si="12"/>
        <v>0</v>
      </c>
    </row>
    <row r="173" spans="1:7" s="100" customFormat="1" ht="29.45" customHeight="1" x14ac:dyDescent="0.25">
      <c r="A173" s="116">
        <v>16.149999999999999</v>
      </c>
      <c r="B173" s="226" t="s">
        <v>168</v>
      </c>
      <c r="C173" s="232"/>
      <c r="D173" s="117" t="s">
        <v>114</v>
      </c>
      <c r="E173" s="89">
        <v>4</v>
      </c>
      <c r="F173" s="118"/>
      <c r="G173" s="60">
        <f t="shared" si="12"/>
        <v>0</v>
      </c>
    </row>
    <row r="174" spans="1:7" s="100" customFormat="1" ht="26.45" customHeight="1" x14ac:dyDescent="0.25">
      <c r="A174" s="116">
        <v>16.16</v>
      </c>
      <c r="B174" s="226" t="s">
        <v>169</v>
      </c>
      <c r="C174" s="232"/>
      <c r="D174" s="117" t="s">
        <v>114</v>
      </c>
      <c r="E174" s="89">
        <v>2</v>
      </c>
      <c r="F174" s="118"/>
      <c r="G174" s="60">
        <f t="shared" si="12"/>
        <v>0</v>
      </c>
    </row>
    <row r="175" spans="1:7" s="100" customFormat="1" ht="26.45" customHeight="1" x14ac:dyDescent="0.25">
      <c r="A175" s="116">
        <v>16.170000000000002</v>
      </c>
      <c r="B175" s="226" t="s">
        <v>170</v>
      </c>
      <c r="C175" s="232"/>
      <c r="D175" s="117" t="s">
        <v>114</v>
      </c>
      <c r="E175" s="89">
        <v>1</v>
      </c>
      <c r="F175" s="118"/>
      <c r="G175" s="60">
        <f t="shared" si="12"/>
        <v>0</v>
      </c>
    </row>
    <row r="176" spans="1:7" s="100" customFormat="1" ht="24" customHeight="1" x14ac:dyDescent="0.25">
      <c r="A176" s="116">
        <v>16.18</v>
      </c>
      <c r="B176" s="226" t="s">
        <v>171</v>
      </c>
      <c r="C176" s="232"/>
      <c r="D176" s="117" t="s">
        <v>114</v>
      </c>
      <c r="E176" s="89">
        <v>1</v>
      </c>
      <c r="F176" s="118"/>
      <c r="G176" s="60">
        <f t="shared" si="12"/>
        <v>0</v>
      </c>
    </row>
    <row r="177" spans="1:7" s="100" customFormat="1" ht="28.5" customHeight="1" x14ac:dyDescent="0.25">
      <c r="A177" s="116">
        <v>16.190000000000001</v>
      </c>
      <c r="B177" s="226" t="s">
        <v>172</v>
      </c>
      <c r="C177" s="232"/>
      <c r="D177" s="117" t="s">
        <v>114</v>
      </c>
      <c r="E177" s="89">
        <v>1</v>
      </c>
      <c r="F177" s="118"/>
      <c r="G177" s="60">
        <f t="shared" si="12"/>
        <v>0</v>
      </c>
    </row>
    <row r="178" spans="1:7" s="119" customFormat="1" ht="28.5" customHeight="1" x14ac:dyDescent="0.25">
      <c r="A178" s="116">
        <v>16.2</v>
      </c>
      <c r="B178" s="228" t="s">
        <v>173</v>
      </c>
      <c r="C178" s="248"/>
      <c r="D178" s="117" t="s">
        <v>174</v>
      </c>
      <c r="E178" s="89">
        <v>1</v>
      </c>
      <c r="F178" s="118"/>
      <c r="G178" s="60">
        <f t="shared" si="12"/>
        <v>0</v>
      </c>
    </row>
    <row r="179" spans="1:7" s="100" customFormat="1" ht="38.25" customHeight="1" x14ac:dyDescent="0.25">
      <c r="A179" s="116">
        <v>16.21</v>
      </c>
      <c r="B179" s="226" t="s">
        <v>175</v>
      </c>
      <c r="C179" s="232"/>
      <c r="D179" s="117" t="s">
        <v>114</v>
      </c>
      <c r="E179" s="89">
        <v>1</v>
      </c>
      <c r="F179" s="118"/>
      <c r="G179" s="60">
        <f t="shared" si="12"/>
        <v>0</v>
      </c>
    </row>
    <row r="180" spans="1:7" s="100" customFormat="1" ht="24.6" customHeight="1" x14ac:dyDescent="0.25">
      <c r="A180" s="116">
        <v>16.22</v>
      </c>
      <c r="B180" s="226" t="s">
        <v>176</v>
      </c>
      <c r="C180" s="232"/>
      <c r="D180" s="117" t="s">
        <v>114</v>
      </c>
      <c r="E180" s="89">
        <v>5</v>
      </c>
      <c r="F180" s="118"/>
      <c r="G180" s="60">
        <f t="shared" si="12"/>
        <v>0</v>
      </c>
    </row>
    <row r="181" spans="1:7" s="100" customFormat="1" ht="24.6" customHeight="1" x14ac:dyDescent="0.25">
      <c r="A181" s="116">
        <v>16.23</v>
      </c>
      <c r="B181" s="226" t="s">
        <v>177</v>
      </c>
      <c r="C181" s="232"/>
      <c r="D181" s="117" t="s">
        <v>114</v>
      </c>
      <c r="E181" s="89">
        <v>1</v>
      </c>
      <c r="F181" s="118"/>
      <c r="G181" s="60">
        <f t="shared" si="12"/>
        <v>0</v>
      </c>
    </row>
    <row r="182" spans="1:7" s="100" customFormat="1" ht="24.6" customHeight="1" x14ac:dyDescent="0.25">
      <c r="A182" s="116">
        <v>16.239999999999998</v>
      </c>
      <c r="B182" s="226" t="s">
        <v>178</v>
      </c>
      <c r="C182" s="232"/>
      <c r="D182" s="117" t="s">
        <v>114</v>
      </c>
      <c r="E182" s="89">
        <v>1</v>
      </c>
      <c r="F182" s="118"/>
      <c r="G182" s="60">
        <f t="shared" si="12"/>
        <v>0</v>
      </c>
    </row>
    <row r="183" spans="1:7" s="100" customFormat="1" ht="27.75" customHeight="1" x14ac:dyDescent="0.25">
      <c r="A183" s="116">
        <v>16.25</v>
      </c>
      <c r="B183" s="226" t="s">
        <v>179</v>
      </c>
      <c r="C183" s="232"/>
      <c r="D183" s="117" t="s">
        <v>114</v>
      </c>
      <c r="E183" s="89">
        <v>1</v>
      </c>
      <c r="F183" s="118"/>
      <c r="G183" s="60">
        <f t="shared" si="12"/>
        <v>0</v>
      </c>
    </row>
    <row r="184" spans="1:7" s="100" customFormat="1" ht="26.25" customHeight="1" x14ac:dyDescent="0.25">
      <c r="A184" s="116">
        <v>16.260000000000002</v>
      </c>
      <c r="B184" s="226" t="s">
        <v>180</v>
      </c>
      <c r="C184" s="232"/>
      <c r="D184" s="117" t="s">
        <v>114</v>
      </c>
      <c r="E184" s="89">
        <v>1</v>
      </c>
      <c r="F184" s="118"/>
      <c r="G184" s="60">
        <f t="shared" si="12"/>
        <v>0</v>
      </c>
    </row>
    <row r="185" spans="1:7" s="115" customFormat="1" ht="146.25" customHeight="1" x14ac:dyDescent="0.25">
      <c r="A185" s="116">
        <v>16.27</v>
      </c>
      <c r="B185" s="228" t="s">
        <v>181</v>
      </c>
      <c r="C185" s="216"/>
      <c r="D185" s="59" t="s">
        <v>174</v>
      </c>
      <c r="E185" s="56">
        <v>1</v>
      </c>
      <c r="F185" s="75"/>
      <c r="G185" s="60">
        <f t="shared" si="12"/>
        <v>0</v>
      </c>
    </row>
    <row r="186" spans="1:7" s="100" customFormat="1" ht="48.75" customHeight="1" x14ac:dyDescent="0.25">
      <c r="A186" s="116">
        <v>16.28</v>
      </c>
      <c r="B186" s="226" t="s">
        <v>182</v>
      </c>
      <c r="C186" s="232"/>
      <c r="D186" s="117" t="s">
        <v>174</v>
      </c>
      <c r="E186" s="89">
        <v>1</v>
      </c>
      <c r="F186" s="118"/>
      <c r="G186" s="60">
        <f t="shared" si="12"/>
        <v>0</v>
      </c>
    </row>
    <row r="187" spans="1:7" s="100" customFormat="1" ht="28.15" customHeight="1" x14ac:dyDescent="0.25">
      <c r="A187" s="116">
        <v>16.29</v>
      </c>
      <c r="B187" s="226" t="s">
        <v>213</v>
      </c>
      <c r="C187" s="232"/>
      <c r="D187" s="117" t="s">
        <v>52</v>
      </c>
      <c r="E187" s="89">
        <v>41</v>
      </c>
      <c r="F187" s="118"/>
      <c r="G187" s="60">
        <f t="shared" si="12"/>
        <v>0</v>
      </c>
    </row>
    <row r="188" spans="1:7" s="100" customFormat="1" ht="27" customHeight="1" x14ac:dyDescent="0.25">
      <c r="A188" s="116">
        <v>16.3</v>
      </c>
      <c r="B188" s="226" t="s">
        <v>214</v>
      </c>
      <c r="C188" s="232"/>
      <c r="D188" s="117" t="s">
        <v>52</v>
      </c>
      <c r="E188" s="89">
        <v>12</v>
      </c>
      <c r="F188" s="118"/>
      <c r="G188" s="60">
        <f t="shared" si="12"/>
        <v>0</v>
      </c>
    </row>
    <row r="189" spans="1:7" s="100" customFormat="1" ht="28.15" customHeight="1" x14ac:dyDescent="0.25">
      <c r="A189" s="116">
        <v>16.309999999999999</v>
      </c>
      <c r="B189" s="226" t="s">
        <v>215</v>
      </c>
      <c r="C189" s="232"/>
      <c r="D189" s="117" t="s">
        <v>52</v>
      </c>
      <c r="E189" s="89">
        <v>30</v>
      </c>
      <c r="F189" s="118"/>
      <c r="G189" s="60">
        <f t="shared" si="12"/>
        <v>0</v>
      </c>
    </row>
    <row r="190" spans="1:7" s="100" customFormat="1" ht="28.15" customHeight="1" x14ac:dyDescent="0.25">
      <c r="A190" s="116">
        <v>16.32</v>
      </c>
      <c r="B190" s="226" t="s">
        <v>183</v>
      </c>
      <c r="C190" s="232"/>
      <c r="D190" s="117" t="s">
        <v>114</v>
      </c>
      <c r="E190" s="89">
        <v>4</v>
      </c>
      <c r="F190" s="118"/>
      <c r="G190" s="60">
        <f t="shared" si="12"/>
        <v>0</v>
      </c>
    </row>
    <row r="191" spans="1:7" s="100" customFormat="1" ht="28.15" customHeight="1" x14ac:dyDescent="0.25">
      <c r="A191" s="116">
        <v>16.329999999999998</v>
      </c>
      <c r="B191" s="226" t="s">
        <v>184</v>
      </c>
      <c r="C191" s="232"/>
      <c r="D191" s="117" t="s">
        <v>114</v>
      </c>
      <c r="E191" s="89">
        <v>24</v>
      </c>
      <c r="F191" s="118"/>
      <c r="G191" s="60">
        <f t="shared" si="12"/>
        <v>0</v>
      </c>
    </row>
    <row r="192" spans="1:7" s="100" customFormat="1" ht="24" customHeight="1" x14ac:dyDescent="0.25">
      <c r="A192" s="116">
        <v>16.34</v>
      </c>
      <c r="B192" s="226" t="s">
        <v>185</v>
      </c>
      <c r="C192" s="232"/>
      <c r="D192" s="117" t="s">
        <v>114</v>
      </c>
      <c r="E192" s="89">
        <v>2</v>
      </c>
      <c r="F192" s="118"/>
      <c r="G192" s="60">
        <f t="shared" si="12"/>
        <v>0</v>
      </c>
    </row>
    <row r="193" spans="1:7" s="100" customFormat="1" ht="17.25" customHeight="1" x14ac:dyDescent="0.25">
      <c r="A193" s="116">
        <v>16.350000000000001</v>
      </c>
      <c r="B193" s="226" t="s">
        <v>186</v>
      </c>
      <c r="C193" s="232"/>
      <c r="D193" s="117" t="s">
        <v>114</v>
      </c>
      <c r="E193" s="89">
        <v>13</v>
      </c>
      <c r="F193" s="118"/>
      <c r="G193" s="60">
        <f t="shared" si="12"/>
        <v>0</v>
      </c>
    </row>
    <row r="194" spans="1:7" s="100" customFormat="1" ht="17.25" customHeight="1" x14ac:dyDescent="0.25">
      <c r="A194" s="116">
        <v>16.36</v>
      </c>
      <c r="B194" s="226" t="s">
        <v>187</v>
      </c>
      <c r="C194" s="232"/>
      <c r="D194" s="117" t="s">
        <v>114</v>
      </c>
      <c r="E194" s="89">
        <v>2</v>
      </c>
      <c r="F194" s="118"/>
      <c r="G194" s="60">
        <f t="shared" si="12"/>
        <v>0</v>
      </c>
    </row>
    <row r="195" spans="1:7" s="100" customFormat="1" ht="17.25" customHeight="1" x14ac:dyDescent="0.25">
      <c r="A195" s="116">
        <v>16.37</v>
      </c>
      <c r="B195" s="226" t="s">
        <v>188</v>
      </c>
      <c r="C195" s="232"/>
      <c r="D195" s="117" t="s">
        <v>114</v>
      </c>
      <c r="E195" s="89">
        <v>2</v>
      </c>
      <c r="F195" s="118"/>
      <c r="G195" s="60">
        <f t="shared" si="12"/>
        <v>0</v>
      </c>
    </row>
    <row r="196" spans="1:7" s="100" customFormat="1" ht="39" customHeight="1" x14ac:dyDescent="0.25">
      <c r="A196" s="116">
        <v>16.38</v>
      </c>
      <c r="B196" s="226" t="s">
        <v>189</v>
      </c>
      <c r="C196" s="232"/>
      <c r="D196" s="117" t="s">
        <v>52</v>
      </c>
      <c r="E196" s="89">
        <v>42</v>
      </c>
      <c r="F196" s="118"/>
      <c r="G196" s="60">
        <f t="shared" si="12"/>
        <v>0</v>
      </c>
    </row>
    <row r="197" spans="1:7" s="100" customFormat="1" ht="25.5" customHeight="1" x14ac:dyDescent="0.25">
      <c r="A197" s="116">
        <v>16.39</v>
      </c>
      <c r="B197" s="226" t="s">
        <v>190</v>
      </c>
      <c r="C197" s="232"/>
      <c r="D197" s="117" t="s">
        <v>114</v>
      </c>
      <c r="E197" s="89">
        <v>1</v>
      </c>
      <c r="F197" s="118"/>
      <c r="G197" s="60">
        <f t="shared" si="12"/>
        <v>0</v>
      </c>
    </row>
    <row r="198" spans="1:7" s="100" customFormat="1" ht="37.5" customHeight="1" x14ac:dyDescent="0.25">
      <c r="A198" s="116">
        <v>16.399999999999999</v>
      </c>
      <c r="B198" s="226" t="s">
        <v>191</v>
      </c>
      <c r="C198" s="232"/>
      <c r="D198" s="117" t="s">
        <v>174</v>
      </c>
      <c r="E198" s="89">
        <v>1</v>
      </c>
      <c r="F198" s="118"/>
      <c r="G198" s="60">
        <f t="shared" si="12"/>
        <v>0</v>
      </c>
    </row>
    <row r="199" spans="1:7" s="100" customFormat="1" ht="16.5" customHeight="1" x14ac:dyDescent="0.25">
      <c r="A199" s="116">
        <v>16.41</v>
      </c>
      <c r="B199" s="226" t="s">
        <v>192</v>
      </c>
      <c r="C199" s="244"/>
      <c r="D199" s="117" t="s">
        <v>114</v>
      </c>
      <c r="E199" s="89">
        <v>1</v>
      </c>
      <c r="F199" s="118"/>
      <c r="G199" s="60">
        <f t="shared" si="12"/>
        <v>0</v>
      </c>
    </row>
    <row r="200" spans="1:7" s="100" customFormat="1" ht="38.25" customHeight="1" x14ac:dyDescent="0.25">
      <c r="A200" s="116"/>
      <c r="B200" s="210" t="s">
        <v>193</v>
      </c>
      <c r="C200" s="259"/>
      <c r="D200" s="117"/>
      <c r="E200" s="89"/>
      <c r="F200" s="89"/>
      <c r="G200" s="60"/>
    </row>
    <row r="201" spans="1:7" ht="15" customHeight="1" x14ac:dyDescent="0.25">
      <c r="A201" s="133"/>
      <c r="B201" s="257" t="s">
        <v>194</v>
      </c>
      <c r="C201" s="257"/>
      <c r="D201" s="133"/>
      <c r="E201" s="134"/>
      <c r="F201" s="135"/>
      <c r="G201" s="136">
        <f>SUM(G159:G200)</f>
        <v>0</v>
      </c>
    </row>
    <row r="202" spans="1:7" ht="15" customHeight="1" x14ac:dyDescent="0.25">
      <c r="A202" s="146"/>
      <c r="B202" s="147"/>
      <c r="C202" s="147"/>
      <c r="D202" s="146"/>
      <c r="E202" s="148"/>
      <c r="F202" s="149"/>
      <c r="G202" s="150"/>
    </row>
    <row r="203" spans="1:7" ht="15" customHeight="1" x14ac:dyDescent="0.25">
      <c r="A203" s="151">
        <v>1</v>
      </c>
      <c r="B203" s="249" t="str">
        <f>B13</f>
        <v>PRIPREMNI  RADOVI</v>
      </c>
      <c r="C203" s="249"/>
      <c r="D203" s="152"/>
      <c r="E203" s="78"/>
      <c r="F203" s="153"/>
      <c r="G203" s="108">
        <f>G15</f>
        <v>0</v>
      </c>
    </row>
    <row r="204" spans="1:7" ht="5.25" customHeight="1" x14ac:dyDescent="0.25">
      <c r="A204" s="124"/>
      <c r="B204" s="157"/>
      <c r="C204" s="157"/>
      <c r="E204" s="78"/>
      <c r="F204" s="78"/>
      <c r="G204" s="108"/>
    </row>
    <row r="205" spans="1:7" ht="15" customHeight="1" x14ac:dyDescent="0.25">
      <c r="A205" s="124">
        <v>2</v>
      </c>
      <c r="B205" s="249" t="str">
        <f>B17</f>
        <v>ZEMLJANI RADOVI</v>
      </c>
      <c r="C205" s="249"/>
      <c r="E205" s="78"/>
      <c r="F205" s="78"/>
      <c r="G205" s="108">
        <f>G24</f>
        <v>0</v>
      </c>
    </row>
    <row r="206" spans="1:7" ht="5.25" customHeight="1" x14ac:dyDescent="0.25">
      <c r="A206" s="124"/>
      <c r="B206" s="157"/>
      <c r="C206" s="157"/>
      <c r="E206" s="78"/>
      <c r="F206" s="78"/>
      <c r="G206" s="108"/>
    </row>
    <row r="207" spans="1:7" x14ac:dyDescent="0.25">
      <c r="A207" s="124">
        <v>3</v>
      </c>
      <c r="B207" s="249" t="str">
        <f>B26</f>
        <v>BETONSKI  I AB RADOVI</v>
      </c>
      <c r="C207" s="249"/>
      <c r="E207" s="78"/>
      <c r="F207" s="153"/>
      <c r="G207" s="108">
        <f>G39</f>
        <v>0</v>
      </c>
    </row>
    <row r="208" spans="1:7" ht="5.45" customHeight="1" x14ac:dyDescent="0.25">
      <c r="A208" s="124"/>
      <c r="B208" s="157"/>
      <c r="C208" s="157"/>
      <c r="E208" s="78"/>
      <c r="F208" s="78"/>
      <c r="G208" s="108"/>
    </row>
    <row r="209" spans="1:7" x14ac:dyDescent="0.25">
      <c r="A209" s="124">
        <v>4</v>
      </c>
      <c r="B209" s="249" t="str">
        <f>B41</f>
        <v>ARMIRAČKI    RADOVI</v>
      </c>
      <c r="C209" s="249"/>
      <c r="E209" s="78"/>
      <c r="F209" s="78"/>
      <c r="G209" s="108">
        <f>G45</f>
        <v>0</v>
      </c>
    </row>
    <row r="210" spans="1:7" ht="5.45" customHeight="1" x14ac:dyDescent="0.25">
      <c r="A210" s="124"/>
      <c r="B210" s="157"/>
      <c r="C210" s="157"/>
      <c r="E210" s="78"/>
      <c r="F210" s="78"/>
      <c r="G210" s="108"/>
    </row>
    <row r="211" spans="1:7" x14ac:dyDescent="0.25">
      <c r="A211" s="124">
        <v>5</v>
      </c>
      <c r="B211" s="249" t="str">
        <f>B47</f>
        <v>ZIDARSKI RADOVI</v>
      </c>
      <c r="C211" s="249"/>
      <c r="E211" s="78"/>
      <c r="F211" s="78"/>
      <c r="G211" s="108">
        <f>G57</f>
        <v>0</v>
      </c>
    </row>
    <row r="212" spans="1:7" ht="5.45" customHeight="1" x14ac:dyDescent="0.25">
      <c r="A212" s="124"/>
      <c r="B212" s="157"/>
      <c r="C212" s="157"/>
      <c r="E212" s="78"/>
      <c r="F212" s="78"/>
      <c r="G212" s="108"/>
    </row>
    <row r="213" spans="1:7" x14ac:dyDescent="0.25">
      <c r="A213" s="124">
        <v>6</v>
      </c>
      <c r="B213" s="249" t="str">
        <f>B59</f>
        <v>TESARSKI  RADOVI</v>
      </c>
      <c r="C213" s="249"/>
      <c r="E213" s="78"/>
      <c r="F213" s="78"/>
      <c r="G213" s="108">
        <f>G65</f>
        <v>0</v>
      </c>
    </row>
    <row r="214" spans="1:7" ht="4.5" customHeight="1" x14ac:dyDescent="0.25">
      <c r="A214" s="124"/>
      <c r="B214" s="157"/>
      <c r="C214" s="157"/>
      <c r="E214" s="78"/>
      <c r="F214" s="78"/>
      <c r="G214" s="108"/>
    </row>
    <row r="215" spans="1:7" x14ac:dyDescent="0.25">
      <c r="A215" s="124">
        <v>7</v>
      </c>
      <c r="B215" s="249" t="str">
        <f>B67</f>
        <v>MOLERSKO- FARBARSKI RADOVI</v>
      </c>
      <c r="C215" s="249"/>
      <c r="E215" s="78"/>
      <c r="F215" s="78"/>
      <c r="G215" s="108">
        <f>G70</f>
        <v>0</v>
      </c>
    </row>
    <row r="216" spans="1:7" ht="5.45" customHeight="1" x14ac:dyDescent="0.25">
      <c r="A216" s="124"/>
      <c r="B216" s="157"/>
      <c r="C216" s="157"/>
      <c r="E216" s="78"/>
      <c r="F216" s="78"/>
      <c r="G216" s="108"/>
    </row>
    <row r="217" spans="1:7" x14ac:dyDescent="0.25">
      <c r="A217" s="124">
        <v>8</v>
      </c>
      <c r="B217" s="249" t="str">
        <f>B72</f>
        <v>KERAMIČARSKI I PODOPOLAGAČKI RADOVI</v>
      </c>
      <c r="C217" s="249"/>
      <c r="E217" s="78"/>
      <c r="F217" s="78"/>
      <c r="G217" s="108">
        <f>G77</f>
        <v>0</v>
      </c>
    </row>
    <row r="218" spans="1:7" ht="5.45" customHeight="1" x14ac:dyDescent="0.25">
      <c r="A218" s="124"/>
      <c r="B218" s="157"/>
      <c r="C218" s="157"/>
      <c r="E218" s="78"/>
      <c r="F218" s="78"/>
      <c r="G218" s="108"/>
    </row>
    <row r="219" spans="1:7" x14ac:dyDescent="0.25">
      <c r="A219" s="124">
        <v>9</v>
      </c>
      <c r="B219" s="249" t="str">
        <f>B79</f>
        <v>STOLARSKI RADOVI I FASADNA STOLARIJA</v>
      </c>
      <c r="C219" s="249"/>
      <c r="E219" s="78"/>
      <c r="F219" s="78"/>
      <c r="G219" s="108">
        <f>G89</f>
        <v>0</v>
      </c>
    </row>
    <row r="220" spans="1:7" ht="5.45" customHeight="1" x14ac:dyDescent="0.25">
      <c r="A220" s="124"/>
      <c r="B220" s="157"/>
      <c r="C220" s="157"/>
      <c r="E220" s="78"/>
      <c r="F220" s="78"/>
      <c r="G220" s="108"/>
    </row>
    <row r="221" spans="1:7" x14ac:dyDescent="0.25">
      <c r="A221" s="124">
        <v>10</v>
      </c>
      <c r="B221" s="249" t="str">
        <f>B91</f>
        <v>FASADERSKI RADOVI</v>
      </c>
      <c r="C221" s="249"/>
      <c r="E221" s="78"/>
      <c r="F221" s="78"/>
      <c r="G221" s="108">
        <f>G94</f>
        <v>0</v>
      </c>
    </row>
    <row r="222" spans="1:7" ht="5.45" customHeight="1" x14ac:dyDescent="0.25">
      <c r="A222" s="124"/>
      <c r="B222" s="157"/>
      <c r="C222" s="157"/>
      <c r="E222" s="78"/>
      <c r="F222" s="78"/>
      <c r="G222" s="108"/>
    </row>
    <row r="223" spans="1:7" x14ac:dyDescent="0.25">
      <c r="A223" s="124">
        <v>11</v>
      </c>
      <c r="B223" s="249" t="str">
        <f>B96</f>
        <v>KROVOPOKRIVAČKI RADOVI</v>
      </c>
      <c r="C223" s="249"/>
      <c r="E223" s="78"/>
      <c r="F223" s="78"/>
      <c r="G223" s="108">
        <f>G98</f>
        <v>0</v>
      </c>
    </row>
    <row r="224" spans="1:7" ht="5.45" customHeight="1" x14ac:dyDescent="0.25">
      <c r="A224" s="124"/>
      <c r="B224" s="157"/>
      <c r="C224" s="157"/>
      <c r="E224" s="78"/>
      <c r="F224" s="78"/>
      <c r="G224" s="108"/>
    </row>
    <row r="225" spans="1:7" x14ac:dyDescent="0.25">
      <c r="A225" s="124">
        <v>12</v>
      </c>
      <c r="B225" s="249" t="str">
        <f>B100</f>
        <v>LIMARSKI RADOVI</v>
      </c>
      <c r="C225" s="249"/>
      <c r="E225" s="78"/>
      <c r="F225" s="78"/>
      <c r="G225" s="108">
        <f>G107</f>
        <v>0</v>
      </c>
    </row>
    <row r="226" spans="1:7" ht="5.45" customHeight="1" x14ac:dyDescent="0.25">
      <c r="A226" s="124"/>
      <c r="B226" s="157"/>
      <c r="C226" s="157"/>
      <c r="E226" s="78"/>
      <c r="F226" s="78"/>
      <c r="G226" s="108"/>
    </row>
    <row r="227" spans="1:7" x14ac:dyDescent="0.25">
      <c r="A227" s="124">
        <v>13</v>
      </c>
      <c r="B227" s="249" t="str">
        <f>B109</f>
        <v>IZOLATERSKI RADOVI</v>
      </c>
      <c r="C227" s="249"/>
      <c r="E227" s="78"/>
      <c r="F227" s="78"/>
      <c r="G227" s="108">
        <f>G116</f>
        <v>0</v>
      </c>
    </row>
    <row r="228" spans="1:7" ht="5.45" customHeight="1" x14ac:dyDescent="0.25">
      <c r="A228" s="124"/>
      <c r="B228" s="157"/>
      <c r="C228" s="157"/>
      <c r="E228" s="78"/>
      <c r="F228" s="78"/>
      <c r="G228" s="108"/>
    </row>
    <row r="229" spans="1:7" x14ac:dyDescent="0.25">
      <c r="A229" s="124">
        <v>14</v>
      </c>
      <c r="B229" s="249" t="str">
        <f>B118</f>
        <v>OSTALI RADOVI</v>
      </c>
      <c r="C229" s="249"/>
      <c r="E229" s="78"/>
      <c r="F229" s="78"/>
      <c r="G229" s="108">
        <f>G125</f>
        <v>0</v>
      </c>
    </row>
    <row r="230" spans="1:7" ht="5.45" customHeight="1" x14ac:dyDescent="0.25">
      <c r="A230" s="124"/>
      <c r="B230" s="157"/>
      <c r="C230" s="157"/>
      <c r="E230" s="78"/>
      <c r="F230" s="78"/>
      <c r="G230" s="108"/>
    </row>
    <row r="231" spans="1:7" x14ac:dyDescent="0.25">
      <c r="A231" s="124">
        <v>15</v>
      </c>
      <c r="B231" s="249" t="s">
        <v>123</v>
      </c>
      <c r="C231" s="249"/>
      <c r="E231" s="78"/>
      <c r="F231" s="78"/>
      <c r="G231" s="108">
        <f>G154</f>
        <v>0</v>
      </c>
    </row>
    <row r="232" spans="1:7" ht="5.45" customHeight="1" x14ac:dyDescent="0.25">
      <c r="A232" s="124"/>
      <c r="B232" s="157"/>
      <c r="C232" s="157"/>
      <c r="E232" s="78"/>
      <c r="F232" s="78"/>
      <c r="G232" s="108"/>
    </row>
    <row r="233" spans="1:7" x14ac:dyDescent="0.25">
      <c r="A233" s="124">
        <v>16</v>
      </c>
      <c r="B233" s="249" t="s">
        <v>151</v>
      </c>
      <c r="C233" s="249"/>
      <c r="E233" s="78"/>
      <c r="F233" s="78"/>
      <c r="G233" s="108">
        <f>G201</f>
        <v>0</v>
      </c>
    </row>
    <row r="234" spans="1:7" ht="16.5" customHeight="1" x14ac:dyDescent="0.25">
      <c r="A234" s="124"/>
      <c r="B234" s="157"/>
      <c r="C234" s="157"/>
      <c r="E234" s="78"/>
      <c r="F234" s="78"/>
      <c r="G234" s="108"/>
    </row>
    <row r="235" spans="1:7" ht="16.5" customHeight="1" x14ac:dyDescent="0.25">
      <c r="B235" s="252"/>
      <c r="C235" s="252"/>
      <c r="E235" s="78"/>
      <c r="F235" s="78"/>
      <c r="G235" s="108"/>
    </row>
    <row r="236" spans="1:7" ht="15.75" x14ac:dyDescent="0.25">
      <c r="B236" s="253" t="s">
        <v>195</v>
      </c>
      <c r="C236" s="253"/>
      <c r="D236" s="125"/>
      <c r="E236" s="126"/>
      <c r="F236" s="126"/>
      <c r="G236" s="154">
        <f>SUM(G203:G233)</f>
        <v>0</v>
      </c>
    </row>
    <row r="237" spans="1:7" x14ac:dyDescent="0.25">
      <c r="B237" s="252"/>
      <c r="C237" s="252"/>
      <c r="E237" s="78"/>
      <c r="F237" s="78"/>
      <c r="G237" s="108"/>
    </row>
    <row r="238" spans="1:7" ht="15.75" x14ac:dyDescent="0.25">
      <c r="B238" s="254" t="s">
        <v>196</v>
      </c>
      <c r="C238" s="254"/>
      <c r="D238" s="128"/>
      <c r="E238" s="129"/>
      <c r="F238" s="129"/>
      <c r="G238" s="155">
        <f>+G236*0.17</f>
        <v>0</v>
      </c>
    </row>
    <row r="239" spans="1:7" x14ac:dyDescent="0.25">
      <c r="B239" s="158"/>
      <c r="C239" s="158"/>
      <c r="E239" s="78"/>
      <c r="F239" s="78"/>
      <c r="G239" s="108"/>
    </row>
    <row r="240" spans="1:7" ht="15.75" x14ac:dyDescent="0.25">
      <c r="B240" s="251" t="s">
        <v>197</v>
      </c>
      <c r="C240" s="251"/>
      <c r="D240" s="130"/>
      <c r="E240" s="131"/>
      <c r="F240" s="131"/>
      <c r="G240" s="156">
        <f>SUM(G236:G239)</f>
        <v>0</v>
      </c>
    </row>
    <row r="241" spans="2:7" x14ac:dyDescent="0.25">
      <c r="B241" s="158"/>
      <c r="C241" s="158"/>
    </row>
    <row r="242" spans="2:7" x14ac:dyDescent="0.25">
      <c r="B242" s="250"/>
      <c r="C242" s="250"/>
      <c r="D242" s="250"/>
      <c r="E242" s="250"/>
      <c r="F242" s="250"/>
      <c r="G242" s="250"/>
    </row>
    <row r="243" spans="2:7" x14ac:dyDescent="0.25">
      <c r="B243" s="250"/>
      <c r="C243" s="250"/>
      <c r="D243" s="250"/>
      <c r="E243" s="250"/>
      <c r="F243" s="250"/>
      <c r="G243" s="250"/>
    </row>
    <row r="244" spans="2:7" x14ac:dyDescent="0.25">
      <c r="B244" s="250"/>
      <c r="C244" s="250"/>
      <c r="D244" s="250"/>
      <c r="E244" s="250"/>
      <c r="F244" s="250"/>
      <c r="G244" s="250"/>
    </row>
    <row r="245" spans="2:7" x14ac:dyDescent="0.25">
      <c r="B245" s="250"/>
      <c r="C245" s="250"/>
      <c r="D245" s="250"/>
      <c r="E245" s="250"/>
      <c r="F245" s="250"/>
      <c r="G245" s="250"/>
    </row>
    <row r="246" spans="2:7" x14ac:dyDescent="0.25">
      <c r="B246" s="250"/>
      <c r="C246" s="250"/>
      <c r="D246" s="250"/>
      <c r="E246" s="250"/>
      <c r="F246" s="250"/>
      <c r="G246" s="250"/>
    </row>
    <row r="247" spans="2:7" x14ac:dyDescent="0.25">
      <c r="B247" s="250"/>
      <c r="C247" s="250"/>
      <c r="D247" s="250"/>
      <c r="E247" s="250"/>
      <c r="F247" s="250"/>
      <c r="G247" s="250"/>
    </row>
  </sheetData>
  <mergeCells count="206">
    <mergeCell ref="B246:G246"/>
    <mergeCell ref="B247:G247"/>
    <mergeCell ref="B238:C238"/>
    <mergeCell ref="B240:C240"/>
    <mergeCell ref="B242:G242"/>
    <mergeCell ref="B243:G243"/>
    <mergeCell ref="B244:G244"/>
    <mergeCell ref="B245:G245"/>
    <mergeCell ref="B229:C229"/>
    <mergeCell ref="B231:C231"/>
    <mergeCell ref="B233:C233"/>
    <mergeCell ref="B235:C235"/>
    <mergeCell ref="B236:C236"/>
    <mergeCell ref="B237:C237"/>
    <mergeCell ref="B217:C217"/>
    <mergeCell ref="B219:C219"/>
    <mergeCell ref="B221:C221"/>
    <mergeCell ref="B223:C223"/>
    <mergeCell ref="B225:C225"/>
    <mergeCell ref="B227:C227"/>
    <mergeCell ref="B205:C205"/>
    <mergeCell ref="B207:C207"/>
    <mergeCell ref="B209:C209"/>
    <mergeCell ref="B211:C211"/>
    <mergeCell ref="B213:C213"/>
    <mergeCell ref="B215:C215"/>
    <mergeCell ref="B197:C197"/>
    <mergeCell ref="B198:C198"/>
    <mergeCell ref="B199:C199"/>
    <mergeCell ref="B200:C200"/>
    <mergeCell ref="B201:C201"/>
    <mergeCell ref="B203:C203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3:C153"/>
    <mergeCell ref="B154:C154"/>
    <mergeCell ref="B156:C156"/>
    <mergeCell ref="B158:C158"/>
    <mergeCell ref="B159:C159"/>
    <mergeCell ref="B160:C160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2:C122"/>
    <mergeCell ref="B123:C123"/>
    <mergeCell ref="B124:C124"/>
    <mergeCell ref="B125:C125"/>
    <mergeCell ref="B127:C127"/>
    <mergeCell ref="B128:C128"/>
    <mergeCell ref="B115:C115"/>
    <mergeCell ref="B116:C116"/>
    <mergeCell ref="B118:C118"/>
    <mergeCell ref="B119:C119"/>
    <mergeCell ref="B120:C120"/>
    <mergeCell ref="B121:C121"/>
    <mergeCell ref="B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94:C94"/>
    <mergeCell ref="B96:C96"/>
    <mergeCell ref="B97:C97"/>
    <mergeCell ref="B98:C98"/>
    <mergeCell ref="B100:C100"/>
    <mergeCell ref="B101:C101"/>
    <mergeCell ref="B87:C87"/>
    <mergeCell ref="B88:C88"/>
    <mergeCell ref="B89:C89"/>
    <mergeCell ref="B91:C91"/>
    <mergeCell ref="B92:C92"/>
    <mergeCell ref="B93:C93"/>
    <mergeCell ref="B81:C81"/>
    <mergeCell ref="B82:C82"/>
    <mergeCell ref="B83:C83"/>
    <mergeCell ref="B84:C84"/>
    <mergeCell ref="B85:C85"/>
    <mergeCell ref="B86:C86"/>
    <mergeCell ref="B74:C74"/>
    <mergeCell ref="B75:C75"/>
    <mergeCell ref="B76:C76"/>
    <mergeCell ref="B77:C77"/>
    <mergeCell ref="B79:C79"/>
    <mergeCell ref="B80:C80"/>
    <mergeCell ref="B67:C67"/>
    <mergeCell ref="B68:C68"/>
    <mergeCell ref="B69:C69"/>
    <mergeCell ref="B70:C70"/>
    <mergeCell ref="B72:C72"/>
    <mergeCell ref="B73:C73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9:C59"/>
    <mergeCell ref="B47:C47"/>
    <mergeCell ref="B48:C48"/>
    <mergeCell ref="B49:C49"/>
    <mergeCell ref="B50:C50"/>
    <mergeCell ref="B51:C51"/>
    <mergeCell ref="B52:C52"/>
    <mergeCell ref="B39:C39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B13:C13"/>
    <mergeCell ref="B14:C14"/>
    <mergeCell ref="B15:C15"/>
    <mergeCell ref="B17:C17"/>
    <mergeCell ref="B18:C18"/>
    <mergeCell ref="B19:C19"/>
    <mergeCell ref="B2:F2"/>
    <mergeCell ref="C5:F5"/>
    <mergeCell ref="B8:C8"/>
    <mergeCell ref="B9:C9"/>
    <mergeCell ref="B10:C10"/>
    <mergeCell ref="B11:C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456D-7837-488E-9BFE-D65039BB3535}">
  <dimension ref="A2:G246"/>
  <sheetViews>
    <sheetView tabSelected="1" topLeftCell="A39" workbookViewId="0">
      <selection activeCell="J14" sqref="J14"/>
    </sheetView>
  </sheetViews>
  <sheetFormatPr defaultRowHeight="15" x14ac:dyDescent="0.25"/>
  <cols>
    <col min="1" max="2" width="9.140625" style="23"/>
    <col min="3" max="3" width="39" style="23" customWidth="1"/>
    <col min="4" max="6" width="9.140625" style="23"/>
    <col min="7" max="7" width="14.28515625" style="23" customWidth="1"/>
    <col min="8" max="199" width="9.140625" style="23"/>
    <col min="200" max="200" width="39" style="23" customWidth="1"/>
    <col min="201" max="203" width="9.140625" style="23"/>
    <col min="204" max="204" width="16" style="23" customWidth="1"/>
    <col min="205" max="205" width="9.140625" style="23"/>
    <col min="206" max="206" width="9.28515625" style="23" customWidth="1"/>
    <col min="207" max="455" width="9.140625" style="23"/>
    <col min="456" max="456" width="39" style="23" customWidth="1"/>
    <col min="457" max="459" width="9.140625" style="23"/>
    <col min="460" max="460" width="16" style="23" customWidth="1"/>
    <col min="461" max="461" width="9.140625" style="23"/>
    <col min="462" max="462" width="9.28515625" style="23" customWidth="1"/>
    <col min="463" max="711" width="9.140625" style="23"/>
    <col min="712" max="712" width="39" style="23" customWidth="1"/>
    <col min="713" max="715" width="9.140625" style="23"/>
    <col min="716" max="716" width="16" style="23" customWidth="1"/>
    <col min="717" max="717" width="9.140625" style="23"/>
    <col min="718" max="718" width="9.28515625" style="23" customWidth="1"/>
    <col min="719" max="967" width="9.140625" style="23"/>
    <col min="968" max="968" width="39" style="23" customWidth="1"/>
    <col min="969" max="971" width="9.140625" style="23"/>
    <col min="972" max="972" width="16" style="23" customWidth="1"/>
    <col min="973" max="973" width="9.140625" style="23"/>
    <col min="974" max="974" width="9.28515625" style="23" customWidth="1"/>
    <col min="975" max="1223" width="9.140625" style="23"/>
    <col min="1224" max="1224" width="39" style="23" customWidth="1"/>
    <col min="1225" max="1227" width="9.140625" style="23"/>
    <col min="1228" max="1228" width="16" style="23" customWidth="1"/>
    <col min="1229" max="1229" width="9.140625" style="23"/>
    <col min="1230" max="1230" width="9.28515625" style="23" customWidth="1"/>
    <col min="1231" max="1479" width="9.140625" style="23"/>
    <col min="1480" max="1480" width="39" style="23" customWidth="1"/>
    <col min="1481" max="1483" width="9.140625" style="23"/>
    <col min="1484" max="1484" width="16" style="23" customWidth="1"/>
    <col min="1485" max="1485" width="9.140625" style="23"/>
    <col min="1486" max="1486" width="9.28515625" style="23" customWidth="1"/>
    <col min="1487" max="1735" width="9.140625" style="23"/>
    <col min="1736" max="1736" width="39" style="23" customWidth="1"/>
    <col min="1737" max="1739" width="9.140625" style="23"/>
    <col min="1740" max="1740" width="16" style="23" customWidth="1"/>
    <col min="1741" max="1741" width="9.140625" style="23"/>
    <col min="1742" max="1742" width="9.28515625" style="23" customWidth="1"/>
    <col min="1743" max="1991" width="9.140625" style="23"/>
    <col min="1992" max="1992" width="39" style="23" customWidth="1"/>
    <col min="1993" max="1995" width="9.140625" style="23"/>
    <col min="1996" max="1996" width="16" style="23" customWidth="1"/>
    <col min="1997" max="1997" width="9.140625" style="23"/>
    <col min="1998" max="1998" width="9.28515625" style="23" customWidth="1"/>
    <col min="1999" max="2247" width="9.140625" style="23"/>
    <col min="2248" max="2248" width="39" style="23" customWidth="1"/>
    <col min="2249" max="2251" width="9.140625" style="23"/>
    <col min="2252" max="2252" width="16" style="23" customWidth="1"/>
    <col min="2253" max="2253" width="9.140625" style="23"/>
    <col min="2254" max="2254" width="9.28515625" style="23" customWidth="1"/>
    <col min="2255" max="2503" width="9.140625" style="23"/>
    <col min="2504" max="2504" width="39" style="23" customWidth="1"/>
    <col min="2505" max="2507" width="9.140625" style="23"/>
    <col min="2508" max="2508" width="16" style="23" customWidth="1"/>
    <col min="2509" max="2509" width="9.140625" style="23"/>
    <col min="2510" max="2510" width="9.28515625" style="23" customWidth="1"/>
    <col min="2511" max="2759" width="9.140625" style="23"/>
    <col min="2760" max="2760" width="39" style="23" customWidth="1"/>
    <col min="2761" max="2763" width="9.140625" style="23"/>
    <col min="2764" max="2764" width="16" style="23" customWidth="1"/>
    <col min="2765" max="2765" width="9.140625" style="23"/>
    <col min="2766" max="2766" width="9.28515625" style="23" customWidth="1"/>
    <col min="2767" max="3015" width="9.140625" style="23"/>
    <col min="3016" max="3016" width="39" style="23" customWidth="1"/>
    <col min="3017" max="3019" width="9.140625" style="23"/>
    <col min="3020" max="3020" width="16" style="23" customWidth="1"/>
    <col min="3021" max="3021" width="9.140625" style="23"/>
    <col min="3022" max="3022" width="9.28515625" style="23" customWidth="1"/>
    <col min="3023" max="3271" width="9.140625" style="23"/>
    <col min="3272" max="3272" width="39" style="23" customWidth="1"/>
    <col min="3273" max="3275" width="9.140625" style="23"/>
    <col min="3276" max="3276" width="16" style="23" customWidth="1"/>
    <col min="3277" max="3277" width="9.140625" style="23"/>
    <col min="3278" max="3278" width="9.28515625" style="23" customWidth="1"/>
    <col min="3279" max="3527" width="9.140625" style="23"/>
    <col min="3528" max="3528" width="39" style="23" customWidth="1"/>
    <col min="3529" max="3531" width="9.140625" style="23"/>
    <col min="3532" max="3532" width="16" style="23" customWidth="1"/>
    <col min="3533" max="3533" width="9.140625" style="23"/>
    <col min="3534" max="3534" width="9.28515625" style="23" customWidth="1"/>
    <col min="3535" max="3783" width="9.140625" style="23"/>
    <col min="3784" max="3784" width="39" style="23" customWidth="1"/>
    <col min="3785" max="3787" width="9.140625" style="23"/>
    <col min="3788" max="3788" width="16" style="23" customWidth="1"/>
    <col min="3789" max="3789" width="9.140625" style="23"/>
    <col min="3790" max="3790" width="9.28515625" style="23" customWidth="1"/>
    <col min="3791" max="4039" width="9.140625" style="23"/>
    <col min="4040" max="4040" width="39" style="23" customWidth="1"/>
    <col min="4041" max="4043" width="9.140625" style="23"/>
    <col min="4044" max="4044" width="16" style="23" customWidth="1"/>
    <col min="4045" max="4045" width="9.140625" style="23"/>
    <col min="4046" max="4046" width="9.28515625" style="23" customWidth="1"/>
    <col min="4047" max="4295" width="9.140625" style="23"/>
    <col min="4296" max="4296" width="39" style="23" customWidth="1"/>
    <col min="4297" max="4299" width="9.140625" style="23"/>
    <col min="4300" max="4300" width="16" style="23" customWidth="1"/>
    <col min="4301" max="4301" width="9.140625" style="23"/>
    <col min="4302" max="4302" width="9.28515625" style="23" customWidth="1"/>
    <col min="4303" max="4551" width="9.140625" style="23"/>
    <col min="4552" max="4552" width="39" style="23" customWidth="1"/>
    <col min="4553" max="4555" width="9.140625" style="23"/>
    <col min="4556" max="4556" width="16" style="23" customWidth="1"/>
    <col min="4557" max="4557" width="9.140625" style="23"/>
    <col min="4558" max="4558" width="9.28515625" style="23" customWidth="1"/>
    <col min="4559" max="4807" width="9.140625" style="23"/>
    <col min="4808" max="4808" width="39" style="23" customWidth="1"/>
    <col min="4809" max="4811" width="9.140625" style="23"/>
    <col min="4812" max="4812" width="16" style="23" customWidth="1"/>
    <col min="4813" max="4813" width="9.140625" style="23"/>
    <col min="4814" max="4814" width="9.28515625" style="23" customWidth="1"/>
    <col min="4815" max="5063" width="9.140625" style="23"/>
    <col min="5064" max="5064" width="39" style="23" customWidth="1"/>
    <col min="5065" max="5067" width="9.140625" style="23"/>
    <col min="5068" max="5068" width="16" style="23" customWidth="1"/>
    <col min="5069" max="5069" width="9.140625" style="23"/>
    <col min="5070" max="5070" width="9.28515625" style="23" customWidth="1"/>
    <col min="5071" max="5319" width="9.140625" style="23"/>
    <col min="5320" max="5320" width="39" style="23" customWidth="1"/>
    <col min="5321" max="5323" width="9.140625" style="23"/>
    <col min="5324" max="5324" width="16" style="23" customWidth="1"/>
    <col min="5325" max="5325" width="9.140625" style="23"/>
    <col min="5326" max="5326" width="9.28515625" style="23" customWidth="1"/>
    <col min="5327" max="5575" width="9.140625" style="23"/>
    <col min="5576" max="5576" width="39" style="23" customWidth="1"/>
    <col min="5577" max="5579" width="9.140625" style="23"/>
    <col min="5580" max="5580" width="16" style="23" customWidth="1"/>
    <col min="5581" max="5581" width="9.140625" style="23"/>
    <col min="5582" max="5582" width="9.28515625" style="23" customWidth="1"/>
    <col min="5583" max="5831" width="9.140625" style="23"/>
    <col min="5832" max="5832" width="39" style="23" customWidth="1"/>
    <col min="5833" max="5835" width="9.140625" style="23"/>
    <col min="5836" max="5836" width="16" style="23" customWidth="1"/>
    <col min="5837" max="5837" width="9.140625" style="23"/>
    <col min="5838" max="5838" width="9.28515625" style="23" customWidth="1"/>
    <col min="5839" max="6087" width="9.140625" style="23"/>
    <col min="6088" max="6088" width="39" style="23" customWidth="1"/>
    <col min="6089" max="6091" width="9.140625" style="23"/>
    <col min="6092" max="6092" width="16" style="23" customWidth="1"/>
    <col min="6093" max="6093" width="9.140625" style="23"/>
    <col min="6094" max="6094" width="9.28515625" style="23" customWidth="1"/>
    <col min="6095" max="6343" width="9.140625" style="23"/>
    <col min="6344" max="6344" width="39" style="23" customWidth="1"/>
    <col min="6345" max="6347" width="9.140625" style="23"/>
    <col min="6348" max="6348" width="16" style="23" customWidth="1"/>
    <col min="6349" max="6349" width="9.140625" style="23"/>
    <col min="6350" max="6350" width="9.28515625" style="23" customWidth="1"/>
    <col min="6351" max="6599" width="9.140625" style="23"/>
    <col min="6600" max="6600" width="39" style="23" customWidth="1"/>
    <col min="6601" max="6603" width="9.140625" style="23"/>
    <col min="6604" max="6604" width="16" style="23" customWidth="1"/>
    <col min="6605" max="6605" width="9.140625" style="23"/>
    <col min="6606" max="6606" width="9.28515625" style="23" customWidth="1"/>
    <col min="6607" max="6855" width="9.140625" style="23"/>
    <col min="6856" max="6856" width="39" style="23" customWidth="1"/>
    <col min="6857" max="6859" width="9.140625" style="23"/>
    <col min="6860" max="6860" width="16" style="23" customWidth="1"/>
    <col min="6861" max="6861" width="9.140625" style="23"/>
    <col min="6862" max="6862" width="9.28515625" style="23" customWidth="1"/>
    <col min="6863" max="7111" width="9.140625" style="23"/>
    <col min="7112" max="7112" width="39" style="23" customWidth="1"/>
    <col min="7113" max="7115" width="9.140625" style="23"/>
    <col min="7116" max="7116" width="16" style="23" customWidth="1"/>
    <col min="7117" max="7117" width="9.140625" style="23"/>
    <col min="7118" max="7118" width="9.28515625" style="23" customWidth="1"/>
    <col min="7119" max="7367" width="9.140625" style="23"/>
    <col min="7368" max="7368" width="39" style="23" customWidth="1"/>
    <col min="7369" max="7371" width="9.140625" style="23"/>
    <col min="7372" max="7372" width="16" style="23" customWidth="1"/>
    <col min="7373" max="7373" width="9.140625" style="23"/>
    <col min="7374" max="7374" width="9.28515625" style="23" customWidth="1"/>
    <col min="7375" max="7623" width="9.140625" style="23"/>
    <col min="7624" max="7624" width="39" style="23" customWidth="1"/>
    <col min="7625" max="7627" width="9.140625" style="23"/>
    <col min="7628" max="7628" width="16" style="23" customWidth="1"/>
    <col min="7629" max="7629" width="9.140625" style="23"/>
    <col min="7630" max="7630" width="9.28515625" style="23" customWidth="1"/>
    <col min="7631" max="7879" width="9.140625" style="23"/>
    <col min="7880" max="7880" width="39" style="23" customWidth="1"/>
    <col min="7881" max="7883" width="9.140625" style="23"/>
    <col min="7884" max="7884" width="16" style="23" customWidth="1"/>
    <col min="7885" max="7885" width="9.140625" style="23"/>
    <col min="7886" max="7886" width="9.28515625" style="23" customWidth="1"/>
    <col min="7887" max="8135" width="9.140625" style="23"/>
    <col min="8136" max="8136" width="39" style="23" customWidth="1"/>
    <col min="8137" max="8139" width="9.140625" style="23"/>
    <col min="8140" max="8140" width="16" style="23" customWidth="1"/>
    <col min="8141" max="8141" width="9.140625" style="23"/>
    <col min="8142" max="8142" width="9.28515625" style="23" customWidth="1"/>
    <col min="8143" max="8391" width="9.140625" style="23"/>
    <col min="8392" max="8392" width="39" style="23" customWidth="1"/>
    <col min="8393" max="8395" width="9.140625" style="23"/>
    <col min="8396" max="8396" width="16" style="23" customWidth="1"/>
    <col min="8397" max="8397" width="9.140625" style="23"/>
    <col min="8398" max="8398" width="9.28515625" style="23" customWidth="1"/>
    <col min="8399" max="8647" width="9.140625" style="23"/>
    <col min="8648" max="8648" width="39" style="23" customWidth="1"/>
    <col min="8649" max="8651" width="9.140625" style="23"/>
    <col min="8652" max="8652" width="16" style="23" customWidth="1"/>
    <col min="8653" max="8653" width="9.140625" style="23"/>
    <col min="8654" max="8654" width="9.28515625" style="23" customWidth="1"/>
    <col min="8655" max="8903" width="9.140625" style="23"/>
    <col min="8904" max="8904" width="39" style="23" customWidth="1"/>
    <col min="8905" max="8907" width="9.140625" style="23"/>
    <col min="8908" max="8908" width="16" style="23" customWidth="1"/>
    <col min="8909" max="8909" width="9.140625" style="23"/>
    <col min="8910" max="8910" width="9.28515625" style="23" customWidth="1"/>
    <col min="8911" max="9159" width="9.140625" style="23"/>
    <col min="9160" max="9160" width="39" style="23" customWidth="1"/>
    <col min="9161" max="9163" width="9.140625" style="23"/>
    <col min="9164" max="9164" width="16" style="23" customWidth="1"/>
    <col min="9165" max="9165" width="9.140625" style="23"/>
    <col min="9166" max="9166" width="9.28515625" style="23" customWidth="1"/>
    <col min="9167" max="9415" width="9.140625" style="23"/>
    <col min="9416" max="9416" width="39" style="23" customWidth="1"/>
    <col min="9417" max="9419" width="9.140625" style="23"/>
    <col min="9420" max="9420" width="16" style="23" customWidth="1"/>
    <col min="9421" max="9421" width="9.140625" style="23"/>
    <col min="9422" max="9422" width="9.28515625" style="23" customWidth="1"/>
    <col min="9423" max="9671" width="9.140625" style="23"/>
    <col min="9672" max="9672" width="39" style="23" customWidth="1"/>
    <col min="9673" max="9675" width="9.140625" style="23"/>
    <col min="9676" max="9676" width="16" style="23" customWidth="1"/>
    <col min="9677" max="9677" width="9.140625" style="23"/>
    <col min="9678" max="9678" width="9.28515625" style="23" customWidth="1"/>
    <col min="9679" max="9927" width="9.140625" style="23"/>
    <col min="9928" max="9928" width="39" style="23" customWidth="1"/>
    <col min="9929" max="9931" width="9.140625" style="23"/>
    <col min="9932" max="9932" width="16" style="23" customWidth="1"/>
    <col min="9933" max="9933" width="9.140625" style="23"/>
    <col min="9934" max="9934" width="9.28515625" style="23" customWidth="1"/>
    <col min="9935" max="10183" width="9.140625" style="23"/>
    <col min="10184" max="10184" width="39" style="23" customWidth="1"/>
    <col min="10185" max="10187" width="9.140625" style="23"/>
    <col min="10188" max="10188" width="16" style="23" customWidth="1"/>
    <col min="10189" max="10189" width="9.140625" style="23"/>
    <col min="10190" max="10190" width="9.28515625" style="23" customWidth="1"/>
    <col min="10191" max="10439" width="9.140625" style="23"/>
    <col min="10440" max="10440" width="39" style="23" customWidth="1"/>
    <col min="10441" max="10443" width="9.140625" style="23"/>
    <col min="10444" max="10444" width="16" style="23" customWidth="1"/>
    <col min="10445" max="10445" width="9.140625" style="23"/>
    <col min="10446" max="10446" width="9.28515625" style="23" customWidth="1"/>
    <col min="10447" max="10695" width="9.140625" style="23"/>
    <col min="10696" max="10696" width="39" style="23" customWidth="1"/>
    <col min="10697" max="10699" width="9.140625" style="23"/>
    <col min="10700" max="10700" width="16" style="23" customWidth="1"/>
    <col min="10701" max="10701" width="9.140625" style="23"/>
    <col min="10702" max="10702" width="9.28515625" style="23" customWidth="1"/>
    <col min="10703" max="10951" width="9.140625" style="23"/>
    <col min="10952" max="10952" width="39" style="23" customWidth="1"/>
    <col min="10953" max="10955" width="9.140625" style="23"/>
    <col min="10956" max="10956" width="16" style="23" customWidth="1"/>
    <col min="10957" max="10957" width="9.140625" style="23"/>
    <col min="10958" max="10958" width="9.28515625" style="23" customWidth="1"/>
    <col min="10959" max="11207" width="9.140625" style="23"/>
    <col min="11208" max="11208" width="39" style="23" customWidth="1"/>
    <col min="11209" max="11211" width="9.140625" style="23"/>
    <col min="11212" max="11212" width="16" style="23" customWidth="1"/>
    <col min="11213" max="11213" width="9.140625" style="23"/>
    <col min="11214" max="11214" width="9.28515625" style="23" customWidth="1"/>
    <col min="11215" max="11463" width="9.140625" style="23"/>
    <col min="11464" max="11464" width="39" style="23" customWidth="1"/>
    <col min="11465" max="11467" width="9.140625" style="23"/>
    <col min="11468" max="11468" width="16" style="23" customWidth="1"/>
    <col min="11469" max="11469" width="9.140625" style="23"/>
    <col min="11470" max="11470" width="9.28515625" style="23" customWidth="1"/>
    <col min="11471" max="11719" width="9.140625" style="23"/>
    <col min="11720" max="11720" width="39" style="23" customWidth="1"/>
    <col min="11721" max="11723" width="9.140625" style="23"/>
    <col min="11724" max="11724" width="16" style="23" customWidth="1"/>
    <col min="11725" max="11725" width="9.140625" style="23"/>
    <col min="11726" max="11726" width="9.28515625" style="23" customWidth="1"/>
    <col min="11727" max="11975" width="9.140625" style="23"/>
    <col min="11976" max="11976" width="39" style="23" customWidth="1"/>
    <col min="11977" max="11979" width="9.140625" style="23"/>
    <col min="11980" max="11980" width="16" style="23" customWidth="1"/>
    <col min="11981" max="11981" width="9.140625" style="23"/>
    <col min="11982" max="11982" width="9.28515625" style="23" customWidth="1"/>
    <col min="11983" max="12231" width="9.140625" style="23"/>
    <col min="12232" max="12232" width="39" style="23" customWidth="1"/>
    <col min="12233" max="12235" width="9.140625" style="23"/>
    <col min="12236" max="12236" width="16" style="23" customWidth="1"/>
    <col min="12237" max="12237" width="9.140625" style="23"/>
    <col min="12238" max="12238" width="9.28515625" style="23" customWidth="1"/>
    <col min="12239" max="12487" width="9.140625" style="23"/>
    <col min="12488" max="12488" width="39" style="23" customWidth="1"/>
    <col min="12489" max="12491" width="9.140625" style="23"/>
    <col min="12492" max="12492" width="16" style="23" customWidth="1"/>
    <col min="12493" max="12493" width="9.140625" style="23"/>
    <col min="12494" max="12494" width="9.28515625" style="23" customWidth="1"/>
    <col min="12495" max="12743" width="9.140625" style="23"/>
    <col min="12744" max="12744" width="39" style="23" customWidth="1"/>
    <col min="12745" max="12747" width="9.140625" style="23"/>
    <col min="12748" max="12748" width="16" style="23" customWidth="1"/>
    <col min="12749" max="12749" width="9.140625" style="23"/>
    <col min="12750" max="12750" width="9.28515625" style="23" customWidth="1"/>
    <col min="12751" max="12999" width="9.140625" style="23"/>
    <col min="13000" max="13000" width="39" style="23" customWidth="1"/>
    <col min="13001" max="13003" width="9.140625" style="23"/>
    <col min="13004" max="13004" width="16" style="23" customWidth="1"/>
    <col min="13005" max="13005" width="9.140625" style="23"/>
    <col min="13006" max="13006" width="9.28515625" style="23" customWidth="1"/>
    <col min="13007" max="13255" width="9.140625" style="23"/>
    <col min="13256" max="13256" width="39" style="23" customWidth="1"/>
    <col min="13257" max="13259" width="9.140625" style="23"/>
    <col min="13260" max="13260" width="16" style="23" customWidth="1"/>
    <col min="13261" max="13261" width="9.140625" style="23"/>
    <col min="13262" max="13262" width="9.28515625" style="23" customWidth="1"/>
    <col min="13263" max="13511" width="9.140625" style="23"/>
    <col min="13512" max="13512" width="39" style="23" customWidth="1"/>
    <col min="13513" max="13515" width="9.140625" style="23"/>
    <col min="13516" max="13516" width="16" style="23" customWidth="1"/>
    <col min="13517" max="13517" width="9.140625" style="23"/>
    <col min="13518" max="13518" width="9.28515625" style="23" customWidth="1"/>
    <col min="13519" max="13767" width="9.140625" style="23"/>
    <col min="13768" max="13768" width="39" style="23" customWidth="1"/>
    <col min="13769" max="13771" width="9.140625" style="23"/>
    <col min="13772" max="13772" width="16" style="23" customWidth="1"/>
    <col min="13773" max="13773" width="9.140625" style="23"/>
    <col min="13774" max="13774" width="9.28515625" style="23" customWidth="1"/>
    <col min="13775" max="14023" width="9.140625" style="23"/>
    <col min="14024" max="14024" width="39" style="23" customWidth="1"/>
    <col min="14025" max="14027" width="9.140625" style="23"/>
    <col min="14028" max="14028" width="16" style="23" customWidth="1"/>
    <col min="14029" max="14029" width="9.140625" style="23"/>
    <col min="14030" max="14030" width="9.28515625" style="23" customWidth="1"/>
    <col min="14031" max="14279" width="9.140625" style="23"/>
    <col min="14280" max="14280" width="39" style="23" customWidth="1"/>
    <col min="14281" max="14283" width="9.140625" style="23"/>
    <col min="14284" max="14284" width="16" style="23" customWidth="1"/>
    <col min="14285" max="14285" width="9.140625" style="23"/>
    <col min="14286" max="14286" width="9.28515625" style="23" customWidth="1"/>
    <col min="14287" max="14535" width="9.140625" style="23"/>
    <col min="14536" max="14536" width="39" style="23" customWidth="1"/>
    <col min="14537" max="14539" width="9.140625" style="23"/>
    <col min="14540" max="14540" width="16" style="23" customWidth="1"/>
    <col min="14541" max="14541" width="9.140625" style="23"/>
    <col min="14542" max="14542" width="9.28515625" style="23" customWidth="1"/>
    <col min="14543" max="14791" width="9.140625" style="23"/>
    <col min="14792" max="14792" width="39" style="23" customWidth="1"/>
    <col min="14793" max="14795" width="9.140625" style="23"/>
    <col min="14796" max="14796" width="16" style="23" customWidth="1"/>
    <col min="14797" max="14797" width="9.140625" style="23"/>
    <col min="14798" max="14798" width="9.28515625" style="23" customWidth="1"/>
    <col min="14799" max="15047" width="9.140625" style="23"/>
    <col min="15048" max="15048" width="39" style="23" customWidth="1"/>
    <col min="15049" max="15051" width="9.140625" style="23"/>
    <col min="15052" max="15052" width="16" style="23" customWidth="1"/>
    <col min="15053" max="15053" width="9.140625" style="23"/>
    <col min="15054" max="15054" width="9.28515625" style="23" customWidth="1"/>
    <col min="15055" max="15303" width="9.140625" style="23"/>
    <col min="15304" max="15304" width="39" style="23" customWidth="1"/>
    <col min="15305" max="15307" width="9.140625" style="23"/>
    <col min="15308" max="15308" width="16" style="23" customWidth="1"/>
    <col min="15309" max="15309" width="9.140625" style="23"/>
    <col min="15310" max="15310" width="9.28515625" style="23" customWidth="1"/>
    <col min="15311" max="15559" width="9.140625" style="23"/>
    <col min="15560" max="15560" width="39" style="23" customWidth="1"/>
    <col min="15561" max="15563" width="9.140625" style="23"/>
    <col min="15564" max="15564" width="16" style="23" customWidth="1"/>
    <col min="15565" max="15565" width="9.140625" style="23"/>
    <col min="15566" max="15566" width="9.28515625" style="23" customWidth="1"/>
    <col min="15567" max="15815" width="9.140625" style="23"/>
    <col min="15816" max="15816" width="39" style="23" customWidth="1"/>
    <col min="15817" max="15819" width="9.140625" style="23"/>
    <col min="15820" max="15820" width="16" style="23" customWidth="1"/>
    <col min="15821" max="15821" width="9.140625" style="23"/>
    <col min="15822" max="15822" width="9.28515625" style="23" customWidth="1"/>
    <col min="15823" max="16071" width="9.140625" style="23"/>
    <col min="16072" max="16072" width="39" style="23" customWidth="1"/>
    <col min="16073" max="16075" width="9.140625" style="23"/>
    <col min="16076" max="16076" width="16" style="23" customWidth="1"/>
    <col min="16077" max="16077" width="9.140625" style="23"/>
    <col min="16078" max="16078" width="9.28515625" style="23" customWidth="1"/>
    <col min="16079" max="16384" width="9.140625" style="23"/>
  </cols>
  <sheetData>
    <row r="2" spans="1:7" s="100" customFormat="1" ht="33.75" customHeight="1" x14ac:dyDescent="0.25">
      <c r="A2" s="208"/>
      <c r="B2" s="260" t="s">
        <v>0</v>
      </c>
      <c r="C2" s="260"/>
      <c r="D2" s="260"/>
      <c r="E2" s="260"/>
      <c r="F2" s="260"/>
      <c r="G2" s="200"/>
    </row>
    <row r="3" spans="1:7" s="100" customFormat="1" x14ac:dyDescent="0.25">
      <c r="A3" s="205"/>
      <c r="B3" s="204"/>
      <c r="C3" s="207"/>
      <c r="D3" s="206"/>
      <c r="E3" s="206"/>
      <c r="F3" s="200"/>
      <c r="G3" s="200"/>
    </row>
    <row r="4" spans="1:7" s="100" customFormat="1" x14ac:dyDescent="0.25">
      <c r="A4" s="205"/>
      <c r="B4" s="204"/>
      <c r="C4" s="207"/>
      <c r="D4" s="206"/>
      <c r="E4" s="201"/>
      <c r="F4" s="200"/>
      <c r="G4" s="200"/>
    </row>
    <row r="5" spans="1:7" s="100" customFormat="1" ht="24.75" customHeight="1" x14ac:dyDescent="0.25">
      <c r="A5" s="205"/>
      <c r="B5" s="204"/>
      <c r="C5" s="260"/>
      <c r="D5" s="260"/>
      <c r="E5" s="260"/>
      <c r="F5" s="260"/>
      <c r="G5" s="200"/>
    </row>
    <row r="6" spans="1:7" s="100" customFormat="1" x14ac:dyDescent="0.25">
      <c r="A6" s="205"/>
      <c r="B6" s="204"/>
      <c r="C6" s="203" t="s">
        <v>228</v>
      </c>
      <c r="D6" s="202"/>
      <c r="E6" s="201"/>
      <c r="G6" s="200"/>
    </row>
    <row r="7" spans="1:7" ht="15.75" thickBot="1" x14ac:dyDescent="0.3"/>
    <row r="8" spans="1:7" s="28" customFormat="1" ht="34.15" customHeight="1" thickBot="1" x14ac:dyDescent="0.3">
      <c r="A8" s="199" t="s">
        <v>9</v>
      </c>
      <c r="B8" s="218" t="s">
        <v>10</v>
      </c>
      <c r="C8" s="219"/>
      <c r="D8" s="25" t="s">
        <v>11</v>
      </c>
      <c r="E8" s="26" t="s">
        <v>12</v>
      </c>
      <c r="F8" s="27" t="s">
        <v>13</v>
      </c>
      <c r="G8" s="27" t="s">
        <v>14</v>
      </c>
    </row>
    <row r="9" spans="1:7" s="28" customFormat="1" ht="15" customHeight="1" x14ac:dyDescent="0.25">
      <c r="A9" s="32"/>
      <c r="B9" s="210"/>
      <c r="C9" s="211"/>
      <c r="D9" s="30"/>
      <c r="E9" s="31"/>
      <c r="F9" s="32"/>
      <c r="G9" s="32"/>
    </row>
    <row r="10" spans="1:7" s="28" customFormat="1" ht="15" customHeight="1" x14ac:dyDescent="0.25">
      <c r="A10" s="32"/>
      <c r="B10" s="220" t="s">
        <v>15</v>
      </c>
      <c r="C10" s="221"/>
      <c r="D10" s="30"/>
      <c r="E10" s="31"/>
      <c r="F10" s="32"/>
      <c r="G10" s="32"/>
    </row>
    <row r="11" spans="1:7" s="28" customFormat="1" ht="27" customHeight="1" x14ac:dyDescent="0.25">
      <c r="A11" s="32"/>
      <c r="B11" s="222" t="s">
        <v>207</v>
      </c>
      <c r="C11" s="211"/>
      <c r="D11" s="30"/>
      <c r="E11" s="31"/>
      <c r="F11" s="32"/>
      <c r="G11" s="32"/>
    </row>
    <row r="12" spans="1:7" s="39" customFormat="1" ht="11.25" customHeight="1" x14ac:dyDescent="0.2">
      <c r="A12" s="198"/>
      <c r="B12" s="197"/>
      <c r="C12" s="197"/>
      <c r="D12" s="196"/>
      <c r="E12" s="195"/>
      <c r="F12" s="194"/>
      <c r="G12" s="38"/>
    </row>
    <row r="13" spans="1:7" s="39" customFormat="1" ht="15" customHeight="1" x14ac:dyDescent="0.2">
      <c r="A13" s="177">
        <v>1</v>
      </c>
      <c r="B13" s="209" t="s">
        <v>16</v>
      </c>
      <c r="C13" s="209"/>
      <c r="D13" s="41"/>
      <c r="E13" s="71"/>
      <c r="F13" s="72"/>
      <c r="G13" s="73"/>
    </row>
    <row r="14" spans="1:7" s="39" customFormat="1" ht="74.25" customHeight="1" x14ac:dyDescent="0.2">
      <c r="A14" s="32">
        <v>1.01</v>
      </c>
      <c r="B14" s="210" t="s">
        <v>17</v>
      </c>
      <c r="C14" s="211"/>
      <c r="D14" s="30" t="s">
        <v>18</v>
      </c>
      <c r="E14" s="44">
        <v>1</v>
      </c>
      <c r="F14" s="101"/>
      <c r="G14" s="46">
        <f>+E14*F14</f>
        <v>0</v>
      </c>
    </row>
    <row r="15" spans="1:7" s="51" customFormat="1" x14ac:dyDescent="0.25">
      <c r="A15" s="47"/>
      <c r="B15" s="212" t="s">
        <v>19</v>
      </c>
      <c r="C15" s="212"/>
      <c r="D15" s="47"/>
      <c r="E15" s="61"/>
      <c r="F15" s="62"/>
      <c r="G15" s="63">
        <f>SUM(G14)</f>
        <v>0</v>
      </c>
    </row>
    <row r="16" spans="1:7" s="51" customFormat="1" x14ac:dyDescent="0.25">
      <c r="E16" s="78"/>
      <c r="F16" s="96"/>
      <c r="G16" s="97"/>
    </row>
    <row r="17" spans="1:7" s="51" customFormat="1" ht="15" customHeight="1" x14ac:dyDescent="0.25">
      <c r="A17" s="177">
        <v>2</v>
      </c>
      <c r="B17" s="209" t="s">
        <v>20</v>
      </c>
      <c r="C17" s="209"/>
      <c r="D17" s="41"/>
      <c r="E17" s="71"/>
      <c r="F17" s="72"/>
      <c r="G17" s="73"/>
    </row>
    <row r="18" spans="1:7" s="39" customFormat="1" ht="62.25" customHeight="1" x14ac:dyDescent="0.2">
      <c r="A18" s="32">
        <v>2.0099999999999998</v>
      </c>
      <c r="B18" s="261" t="s">
        <v>21</v>
      </c>
      <c r="C18" s="214"/>
      <c r="D18" s="30" t="s">
        <v>22</v>
      </c>
      <c r="E18" s="44">
        <v>77.2</v>
      </c>
      <c r="F18" s="32"/>
      <c r="G18" s="46">
        <f t="shared" ref="G18:G23" si="0">+E18*F18</f>
        <v>0</v>
      </c>
    </row>
    <row r="19" spans="1:7" s="39" customFormat="1" ht="121.5" customHeight="1" x14ac:dyDescent="0.2">
      <c r="A19" s="32">
        <v>2.02</v>
      </c>
      <c r="B19" s="262" t="s">
        <v>23</v>
      </c>
      <c r="C19" s="211"/>
      <c r="D19" s="30" t="s">
        <v>24</v>
      </c>
      <c r="E19" s="44">
        <v>7.78</v>
      </c>
      <c r="F19" s="32"/>
      <c r="G19" s="46">
        <f t="shared" si="0"/>
        <v>0</v>
      </c>
    </row>
    <row r="20" spans="1:7" s="57" customFormat="1" ht="98.25" customHeight="1" x14ac:dyDescent="0.2">
      <c r="A20" s="32">
        <v>2.0299999999999998</v>
      </c>
      <c r="B20" s="262" t="s">
        <v>227</v>
      </c>
      <c r="C20" s="211"/>
      <c r="D20" s="30" t="s">
        <v>24</v>
      </c>
      <c r="E20" s="44">
        <v>1.62</v>
      </c>
      <c r="F20" s="32"/>
      <c r="G20" s="46">
        <f t="shared" si="0"/>
        <v>0</v>
      </c>
    </row>
    <row r="21" spans="1:7" s="57" customFormat="1" ht="133.5" customHeight="1" x14ac:dyDescent="0.2">
      <c r="A21" s="32">
        <v>2.04</v>
      </c>
      <c r="B21" s="261" t="s">
        <v>226</v>
      </c>
      <c r="C21" s="263"/>
      <c r="D21" s="30" t="s">
        <v>24</v>
      </c>
      <c r="E21" s="44">
        <v>23</v>
      </c>
      <c r="F21" s="32"/>
      <c r="G21" s="46">
        <f t="shared" si="0"/>
        <v>0</v>
      </c>
    </row>
    <row r="22" spans="1:7" s="57" customFormat="1" ht="99.75" customHeight="1" x14ac:dyDescent="0.2">
      <c r="A22" s="32">
        <v>2.0499999999999998</v>
      </c>
      <c r="B22" s="261" t="s">
        <v>208</v>
      </c>
      <c r="C22" s="263"/>
      <c r="D22" s="30" t="s">
        <v>24</v>
      </c>
      <c r="E22" s="44">
        <v>6.62</v>
      </c>
      <c r="F22" s="32"/>
      <c r="G22" s="46">
        <f t="shared" si="0"/>
        <v>0</v>
      </c>
    </row>
    <row r="23" spans="1:7" s="57" customFormat="1" ht="99" customHeight="1" x14ac:dyDescent="0.2">
      <c r="A23" s="168">
        <v>2.06</v>
      </c>
      <c r="B23" s="262" t="s">
        <v>27</v>
      </c>
      <c r="C23" s="211"/>
      <c r="D23" s="85" t="s">
        <v>24</v>
      </c>
      <c r="E23" s="44">
        <v>5.34</v>
      </c>
      <c r="F23" s="32"/>
      <c r="G23" s="60">
        <f t="shared" si="0"/>
        <v>0</v>
      </c>
    </row>
    <row r="24" spans="1:7" s="51" customFormat="1" ht="21" customHeight="1" x14ac:dyDescent="0.25">
      <c r="A24" s="47"/>
      <c r="B24" s="212" t="s">
        <v>28</v>
      </c>
      <c r="C24" s="212"/>
      <c r="D24" s="47"/>
      <c r="E24" s="61"/>
      <c r="F24" s="62"/>
      <c r="G24" s="63">
        <f>SUM(G18:G23)</f>
        <v>0</v>
      </c>
    </row>
    <row r="25" spans="1:7" s="57" customFormat="1" x14ac:dyDescent="0.2">
      <c r="A25" s="193"/>
      <c r="B25" s="192"/>
      <c r="C25" s="191"/>
      <c r="D25" s="190"/>
      <c r="E25" s="189"/>
      <c r="F25" s="188"/>
      <c r="G25" s="187"/>
    </row>
    <row r="26" spans="1:7" s="57" customFormat="1" ht="12.75" x14ac:dyDescent="0.2">
      <c r="A26" s="177">
        <v>3</v>
      </c>
      <c r="B26" s="209" t="s">
        <v>29</v>
      </c>
      <c r="C26" s="209"/>
      <c r="D26" s="41"/>
      <c r="E26" s="71"/>
      <c r="F26" s="72"/>
      <c r="G26" s="73"/>
    </row>
    <row r="27" spans="1:7" s="57" customFormat="1" ht="74.25" customHeight="1" x14ac:dyDescent="0.2">
      <c r="A27" s="32">
        <v>3.01</v>
      </c>
      <c r="B27" s="262" t="s">
        <v>30</v>
      </c>
      <c r="C27" s="211"/>
      <c r="D27" s="30" t="s">
        <v>24</v>
      </c>
      <c r="E27" s="44">
        <v>7.85</v>
      </c>
      <c r="F27" s="180"/>
      <c r="G27" s="46">
        <f t="shared" ref="G27:G37" si="1">+E27*F27</f>
        <v>0</v>
      </c>
    </row>
    <row r="28" spans="1:7" s="57" customFormat="1" ht="26.25" customHeight="1" x14ac:dyDescent="0.2">
      <c r="A28" s="32">
        <v>3.02</v>
      </c>
      <c r="B28" s="262" t="s">
        <v>200</v>
      </c>
      <c r="C28" s="211"/>
      <c r="D28" s="30" t="s">
        <v>22</v>
      </c>
      <c r="E28" s="44">
        <v>50.47</v>
      </c>
      <c r="F28" s="180"/>
      <c r="G28" s="46">
        <f t="shared" si="1"/>
        <v>0</v>
      </c>
    </row>
    <row r="29" spans="1:7" s="57" customFormat="1" ht="38.25" customHeight="1" x14ac:dyDescent="0.2">
      <c r="A29" s="32">
        <v>3.03</v>
      </c>
      <c r="B29" s="262" t="s">
        <v>225</v>
      </c>
      <c r="C29" s="211"/>
      <c r="D29" s="30" t="s">
        <v>24</v>
      </c>
      <c r="E29" s="44">
        <v>5.75</v>
      </c>
      <c r="F29" s="180"/>
      <c r="G29" s="46">
        <f t="shared" si="1"/>
        <v>0</v>
      </c>
    </row>
    <row r="30" spans="1:7" s="57" customFormat="1" ht="48.75" customHeight="1" x14ac:dyDescent="0.2">
      <c r="A30" s="32">
        <v>3.04</v>
      </c>
      <c r="B30" s="262" t="s">
        <v>34</v>
      </c>
      <c r="C30" s="211"/>
      <c r="D30" s="30" t="s">
        <v>24</v>
      </c>
      <c r="E30" s="44">
        <v>0.6</v>
      </c>
      <c r="F30" s="180"/>
      <c r="G30" s="46">
        <f t="shared" si="1"/>
        <v>0</v>
      </c>
    </row>
    <row r="31" spans="1:7" s="57" customFormat="1" ht="37.5" customHeight="1" x14ac:dyDescent="0.2">
      <c r="A31" s="32">
        <v>3.05</v>
      </c>
      <c r="B31" s="262" t="s">
        <v>35</v>
      </c>
      <c r="C31" s="211"/>
      <c r="D31" s="30" t="s">
        <v>24</v>
      </c>
      <c r="E31" s="44">
        <v>1.4</v>
      </c>
      <c r="F31" s="180"/>
      <c r="G31" s="46">
        <f t="shared" si="1"/>
        <v>0</v>
      </c>
    </row>
    <row r="32" spans="1:7" s="57" customFormat="1" ht="37.5" customHeight="1" x14ac:dyDescent="0.2">
      <c r="A32" s="32">
        <v>3.06</v>
      </c>
      <c r="B32" s="262" t="s">
        <v>36</v>
      </c>
      <c r="C32" s="211"/>
      <c r="D32" s="30" t="s">
        <v>24</v>
      </c>
      <c r="E32" s="44">
        <v>2.25</v>
      </c>
      <c r="F32" s="180"/>
      <c r="G32" s="46">
        <f t="shared" si="1"/>
        <v>0</v>
      </c>
    </row>
    <row r="33" spans="1:7" s="57" customFormat="1" ht="38.25" customHeight="1" x14ac:dyDescent="0.2">
      <c r="A33" s="32">
        <v>3.07</v>
      </c>
      <c r="B33" s="262" t="s">
        <v>202</v>
      </c>
      <c r="C33" s="211"/>
      <c r="D33" s="30" t="s">
        <v>24</v>
      </c>
      <c r="E33" s="44">
        <v>0.52</v>
      </c>
      <c r="F33" s="180"/>
      <c r="G33" s="46">
        <f t="shared" si="1"/>
        <v>0</v>
      </c>
    </row>
    <row r="34" spans="1:7" s="39" customFormat="1" ht="36.75" customHeight="1" x14ac:dyDescent="0.2">
      <c r="A34" s="32">
        <v>3.08</v>
      </c>
      <c r="B34" s="262" t="s">
        <v>203</v>
      </c>
      <c r="C34" s="211"/>
      <c r="D34" s="30" t="s">
        <v>24</v>
      </c>
      <c r="E34" s="44">
        <v>0.59</v>
      </c>
      <c r="F34" s="180"/>
      <c r="G34" s="46">
        <f t="shared" si="1"/>
        <v>0</v>
      </c>
    </row>
    <row r="35" spans="1:7" s="57" customFormat="1" ht="37.5" customHeight="1" x14ac:dyDescent="0.2">
      <c r="A35" s="32">
        <v>3.09</v>
      </c>
      <c r="B35" s="262" t="s">
        <v>39</v>
      </c>
      <c r="C35" s="211"/>
      <c r="D35" s="30" t="s">
        <v>24</v>
      </c>
      <c r="E35" s="44">
        <v>0.23</v>
      </c>
      <c r="F35" s="180"/>
      <c r="G35" s="46">
        <f t="shared" si="1"/>
        <v>0</v>
      </c>
    </row>
    <row r="36" spans="1:7" s="57" customFormat="1" ht="50.25" customHeight="1" x14ac:dyDescent="0.2">
      <c r="A36" s="32">
        <v>3.1</v>
      </c>
      <c r="B36" s="262" t="s">
        <v>40</v>
      </c>
      <c r="C36" s="211"/>
      <c r="D36" s="30" t="s">
        <v>22</v>
      </c>
      <c r="E36" s="44">
        <v>49</v>
      </c>
      <c r="F36" s="180"/>
      <c r="G36" s="46">
        <f t="shared" si="1"/>
        <v>0</v>
      </c>
    </row>
    <row r="37" spans="1:7" s="161" customFormat="1" ht="37.5" customHeight="1" x14ac:dyDescent="0.2">
      <c r="A37" s="168">
        <v>3.11</v>
      </c>
      <c r="B37" s="264" t="s">
        <v>216</v>
      </c>
      <c r="C37" s="227"/>
      <c r="D37" s="85" t="s">
        <v>22</v>
      </c>
      <c r="E37" s="31">
        <v>26.63</v>
      </c>
      <c r="F37" s="167"/>
      <c r="G37" s="46">
        <f t="shared" si="1"/>
        <v>0</v>
      </c>
    </row>
    <row r="38" spans="1:7" s="77" customFormat="1" ht="17.25" customHeight="1" x14ac:dyDescent="0.25">
      <c r="A38" s="48"/>
      <c r="B38" s="224" t="s">
        <v>41</v>
      </c>
      <c r="C38" s="224"/>
      <c r="D38" s="48"/>
      <c r="E38" s="61"/>
      <c r="F38" s="61"/>
      <c r="G38" s="76">
        <f>SUM(G27:G37)</f>
        <v>0</v>
      </c>
    </row>
    <row r="39" spans="1:7" s="77" customFormat="1" x14ac:dyDescent="0.25">
      <c r="E39" s="78"/>
      <c r="F39" s="79"/>
      <c r="G39" s="80"/>
    </row>
    <row r="40" spans="1:7" s="84" customFormat="1" ht="12.75" x14ac:dyDescent="0.2">
      <c r="A40" s="176">
        <v>4</v>
      </c>
      <c r="B40" s="225" t="s">
        <v>42</v>
      </c>
      <c r="C40" s="225"/>
      <c r="D40" s="82"/>
      <c r="E40" s="71"/>
      <c r="F40" s="71"/>
      <c r="G40" s="83"/>
    </row>
    <row r="41" spans="1:7" s="84" customFormat="1" ht="27" customHeight="1" x14ac:dyDescent="0.2">
      <c r="A41" s="168"/>
      <c r="B41" s="226" t="s">
        <v>43</v>
      </c>
      <c r="C41" s="227"/>
      <c r="D41" s="85"/>
      <c r="E41" s="44"/>
      <c r="F41" s="44"/>
      <c r="G41" s="60"/>
    </row>
    <row r="42" spans="1:7" s="84" customFormat="1" ht="15.75" customHeight="1" x14ac:dyDescent="0.2">
      <c r="A42" s="168">
        <v>4.01</v>
      </c>
      <c r="B42" s="226" t="s">
        <v>44</v>
      </c>
      <c r="C42" s="227"/>
      <c r="D42" s="85" t="s">
        <v>45</v>
      </c>
      <c r="E42" s="44">
        <v>1139.33</v>
      </c>
      <c r="F42" s="167"/>
      <c r="G42" s="60">
        <f>+E42*F42</f>
        <v>0</v>
      </c>
    </row>
    <row r="43" spans="1:7" s="84" customFormat="1" ht="15.75" customHeight="1" x14ac:dyDescent="0.2">
      <c r="A43" s="168">
        <v>4.0199999999999996</v>
      </c>
      <c r="B43" s="226" t="s">
        <v>46</v>
      </c>
      <c r="C43" s="227"/>
      <c r="D43" s="85" t="s">
        <v>45</v>
      </c>
      <c r="E43" s="44">
        <v>962.55</v>
      </c>
      <c r="F43" s="167"/>
      <c r="G43" s="60">
        <f>+E43*F43</f>
        <v>0</v>
      </c>
    </row>
    <row r="44" spans="1:7" ht="14.45" customHeight="1" x14ac:dyDescent="0.25">
      <c r="A44" s="48"/>
      <c r="B44" s="224" t="s">
        <v>47</v>
      </c>
      <c r="C44" s="224"/>
      <c r="D44" s="48"/>
      <c r="E44" s="61"/>
      <c r="F44" s="61"/>
      <c r="G44" s="76">
        <f>SUM(G42:G43)</f>
        <v>0</v>
      </c>
    </row>
    <row r="45" spans="1:7" s="77" customFormat="1" x14ac:dyDescent="0.25">
      <c r="E45" s="78"/>
      <c r="F45" s="79"/>
      <c r="G45" s="80"/>
    </row>
    <row r="46" spans="1:7" s="39" customFormat="1" ht="12.75" x14ac:dyDescent="0.2">
      <c r="A46" s="177">
        <v>5</v>
      </c>
      <c r="B46" s="209" t="s">
        <v>48</v>
      </c>
      <c r="C46" s="209"/>
      <c r="D46" s="41"/>
      <c r="E46" s="71"/>
      <c r="F46" s="72"/>
      <c r="G46" s="73"/>
    </row>
    <row r="47" spans="1:7" s="39" customFormat="1" ht="84.75" customHeight="1" x14ac:dyDescent="0.2">
      <c r="A47" s="32">
        <v>5.01</v>
      </c>
      <c r="B47" s="262" t="s">
        <v>49</v>
      </c>
      <c r="C47" s="211"/>
      <c r="D47" s="30" t="s">
        <v>24</v>
      </c>
      <c r="E47" s="44">
        <v>16</v>
      </c>
      <c r="F47" s="180"/>
      <c r="G47" s="46">
        <f t="shared" ref="G47:G55" si="2">+E47*F47</f>
        <v>0</v>
      </c>
    </row>
    <row r="48" spans="1:7" s="39" customFormat="1" ht="87.75" customHeight="1" x14ac:dyDescent="0.2">
      <c r="A48" s="32">
        <v>5.0199999999999996</v>
      </c>
      <c r="B48" s="262" t="s">
        <v>50</v>
      </c>
      <c r="C48" s="211"/>
      <c r="D48" s="30" t="s">
        <v>22</v>
      </c>
      <c r="E48" s="44">
        <v>19.63</v>
      </c>
      <c r="F48" s="180"/>
      <c r="G48" s="46">
        <f t="shared" si="2"/>
        <v>0</v>
      </c>
    </row>
    <row r="49" spans="1:7" s="86" customFormat="1" ht="63" customHeight="1" x14ac:dyDescent="0.25">
      <c r="A49" s="32">
        <v>5.03</v>
      </c>
      <c r="B49" s="262" t="s">
        <v>51</v>
      </c>
      <c r="C49" s="211"/>
      <c r="D49" s="30" t="s">
        <v>52</v>
      </c>
      <c r="E49" s="44">
        <v>5.3</v>
      </c>
      <c r="F49" s="180"/>
      <c r="G49" s="46">
        <f t="shared" si="2"/>
        <v>0</v>
      </c>
    </row>
    <row r="50" spans="1:7" s="86" customFormat="1" ht="75" customHeight="1" x14ac:dyDescent="0.25">
      <c r="A50" s="32">
        <v>5.04</v>
      </c>
      <c r="B50" s="230" t="s">
        <v>53</v>
      </c>
      <c r="C50" s="231"/>
      <c r="D50" s="87" t="s">
        <v>22</v>
      </c>
      <c r="E50" s="44">
        <v>3.25</v>
      </c>
      <c r="F50" s="180"/>
      <c r="G50" s="46">
        <f t="shared" si="2"/>
        <v>0</v>
      </c>
    </row>
    <row r="51" spans="1:7" s="86" customFormat="1" ht="193.5" customHeight="1" x14ac:dyDescent="0.25">
      <c r="A51" s="32">
        <v>5.05</v>
      </c>
      <c r="B51" s="230" t="s">
        <v>54</v>
      </c>
      <c r="C51" s="231"/>
      <c r="D51" s="87" t="s">
        <v>22</v>
      </c>
      <c r="E51" s="44">
        <v>148.55000000000001</v>
      </c>
      <c r="F51" s="180"/>
      <c r="G51" s="46">
        <f t="shared" si="2"/>
        <v>0</v>
      </c>
    </row>
    <row r="52" spans="1:7" s="86" customFormat="1" ht="135" customHeight="1" x14ac:dyDescent="0.25">
      <c r="A52" s="32">
        <v>5.0599999999999996</v>
      </c>
      <c r="B52" s="230" t="s">
        <v>55</v>
      </c>
      <c r="C52" s="231"/>
      <c r="D52" s="87" t="s">
        <v>22</v>
      </c>
      <c r="E52" s="44">
        <v>46</v>
      </c>
      <c r="F52" s="180"/>
      <c r="G52" s="46">
        <f t="shared" si="2"/>
        <v>0</v>
      </c>
    </row>
    <row r="53" spans="1:7" s="86" customFormat="1" ht="37.5" customHeight="1" x14ac:dyDescent="0.25">
      <c r="A53" s="32">
        <v>5.07</v>
      </c>
      <c r="B53" s="210" t="s">
        <v>56</v>
      </c>
      <c r="C53" s="232"/>
      <c r="D53" s="88" t="s">
        <v>22</v>
      </c>
      <c r="E53" s="89">
        <v>33.700000000000003</v>
      </c>
      <c r="F53" s="186"/>
      <c r="G53" s="46">
        <f t="shared" si="2"/>
        <v>0</v>
      </c>
    </row>
    <row r="54" spans="1:7" s="86" customFormat="1" ht="51" customHeight="1" x14ac:dyDescent="0.25">
      <c r="A54" s="32">
        <v>5.08</v>
      </c>
      <c r="B54" s="210" t="s">
        <v>57</v>
      </c>
      <c r="C54" s="232"/>
      <c r="D54" s="88" t="s">
        <v>22</v>
      </c>
      <c r="E54" s="89">
        <v>3.97</v>
      </c>
      <c r="F54" s="186"/>
      <c r="G54" s="46">
        <f t="shared" si="2"/>
        <v>0</v>
      </c>
    </row>
    <row r="55" spans="1:7" s="86" customFormat="1" ht="48" customHeight="1" x14ac:dyDescent="0.25">
      <c r="A55" s="32">
        <v>5.09</v>
      </c>
      <c r="B55" s="210" t="s">
        <v>58</v>
      </c>
      <c r="C55" s="232"/>
      <c r="D55" s="88" t="s">
        <v>22</v>
      </c>
      <c r="E55" s="89">
        <v>6</v>
      </c>
      <c r="F55" s="186"/>
      <c r="G55" s="46">
        <f t="shared" si="2"/>
        <v>0</v>
      </c>
    </row>
    <row r="56" spans="1:7" s="77" customFormat="1" x14ac:dyDescent="0.25">
      <c r="A56" s="47"/>
      <c r="B56" s="212" t="s">
        <v>59</v>
      </c>
      <c r="C56" s="212"/>
      <c r="D56" s="47"/>
      <c r="E56" s="61"/>
      <c r="F56" s="62"/>
      <c r="G56" s="63">
        <f>SUM(G47:G55)</f>
        <v>0</v>
      </c>
    </row>
    <row r="57" spans="1:7" s="77" customFormat="1" x14ac:dyDescent="0.25">
      <c r="A57" s="184"/>
      <c r="B57" s="185"/>
      <c r="C57" s="185"/>
      <c r="D57" s="184"/>
      <c r="E57" s="183"/>
      <c r="F57" s="182"/>
      <c r="G57" s="181"/>
    </row>
    <row r="58" spans="1:7" s="57" customFormat="1" ht="15" customHeight="1" x14ac:dyDescent="0.2">
      <c r="A58" s="177">
        <v>6</v>
      </c>
      <c r="B58" s="209" t="s">
        <v>60</v>
      </c>
      <c r="C58" s="209"/>
      <c r="D58" s="41"/>
      <c r="E58" s="71"/>
      <c r="F58" s="72"/>
      <c r="G58" s="73"/>
    </row>
    <row r="59" spans="1:7" s="86" customFormat="1" ht="156.75" customHeight="1" x14ac:dyDescent="0.25">
      <c r="A59" s="32">
        <v>6.01</v>
      </c>
      <c r="B59" s="262" t="s">
        <v>61</v>
      </c>
      <c r="C59" s="211"/>
      <c r="D59" s="30" t="s">
        <v>22</v>
      </c>
      <c r="E59" s="44">
        <v>71</v>
      </c>
      <c r="F59" s="180"/>
      <c r="G59" s="46">
        <f>+E59*F59</f>
        <v>0</v>
      </c>
    </row>
    <row r="60" spans="1:7" s="86" customFormat="1" ht="73.5" customHeight="1" x14ac:dyDescent="0.25">
      <c r="A60" s="32">
        <v>6.02</v>
      </c>
      <c r="B60" s="261" t="s">
        <v>62</v>
      </c>
      <c r="C60" s="263"/>
      <c r="D60" s="87" t="s">
        <v>22</v>
      </c>
      <c r="E60" s="44">
        <v>76</v>
      </c>
      <c r="F60" s="180"/>
      <c r="G60" s="46">
        <f>+E60*F60</f>
        <v>0</v>
      </c>
    </row>
    <row r="61" spans="1:7" s="86" customFormat="1" ht="63" customHeight="1" x14ac:dyDescent="0.25">
      <c r="A61" s="32">
        <v>6.03</v>
      </c>
      <c r="B61" s="265" t="s">
        <v>63</v>
      </c>
      <c r="C61" s="266"/>
      <c r="D61" s="87" t="s">
        <v>22</v>
      </c>
      <c r="E61" s="44">
        <v>76</v>
      </c>
      <c r="F61" s="180"/>
      <c r="G61" s="46">
        <f>+E61*F61</f>
        <v>0</v>
      </c>
    </row>
    <row r="62" spans="1:7" s="86" customFormat="1" ht="60.75" customHeight="1" x14ac:dyDescent="0.25">
      <c r="A62" s="32">
        <v>6.04</v>
      </c>
      <c r="B62" s="265" t="s">
        <v>64</v>
      </c>
      <c r="C62" s="266"/>
      <c r="D62" s="87" t="s">
        <v>22</v>
      </c>
      <c r="E62" s="44">
        <v>76</v>
      </c>
      <c r="F62" s="180"/>
      <c r="G62" s="46">
        <f>+E62*F62</f>
        <v>0</v>
      </c>
    </row>
    <row r="63" spans="1:7" s="86" customFormat="1" ht="38.25" customHeight="1" x14ac:dyDescent="0.25">
      <c r="A63" s="32">
        <v>6.05</v>
      </c>
      <c r="B63" s="261" t="s">
        <v>65</v>
      </c>
      <c r="C63" s="263"/>
      <c r="D63" s="87" t="s">
        <v>22</v>
      </c>
      <c r="E63" s="44">
        <v>30.45</v>
      </c>
      <c r="F63" s="180"/>
      <c r="G63" s="46">
        <f>+E63*F63</f>
        <v>0</v>
      </c>
    </row>
    <row r="64" spans="1:7" s="51" customFormat="1" x14ac:dyDescent="0.25">
      <c r="A64" s="47"/>
      <c r="B64" s="212" t="s">
        <v>66</v>
      </c>
      <c r="C64" s="212"/>
      <c r="D64" s="47"/>
      <c r="E64" s="61"/>
      <c r="F64" s="62"/>
      <c r="G64" s="63">
        <f>SUM(G59:G63)</f>
        <v>0</v>
      </c>
    </row>
    <row r="65" spans="1:7" s="51" customFormat="1" x14ac:dyDescent="0.25">
      <c r="E65" s="78"/>
      <c r="F65" s="96"/>
      <c r="G65" s="97"/>
    </row>
    <row r="66" spans="1:7" s="39" customFormat="1" ht="15" customHeight="1" x14ac:dyDescent="0.2">
      <c r="A66" s="177">
        <v>7</v>
      </c>
      <c r="B66" s="209" t="s">
        <v>67</v>
      </c>
      <c r="C66" s="209"/>
      <c r="D66" s="41"/>
      <c r="E66" s="71"/>
      <c r="F66" s="72"/>
      <c r="G66" s="73"/>
    </row>
    <row r="67" spans="1:7" s="39" customFormat="1" ht="37.9" customHeight="1" x14ac:dyDescent="0.2">
      <c r="A67" s="32">
        <v>7.01</v>
      </c>
      <c r="B67" s="230" t="s">
        <v>68</v>
      </c>
      <c r="C67" s="211"/>
      <c r="D67" s="30" t="s">
        <v>22</v>
      </c>
      <c r="E67" s="44">
        <v>122.05</v>
      </c>
      <c r="F67" s="180"/>
      <c r="G67" s="46">
        <f>+E67*F67</f>
        <v>0</v>
      </c>
    </row>
    <row r="68" spans="1:7" s="39" customFormat="1" ht="38.25" customHeight="1" x14ac:dyDescent="0.2">
      <c r="A68" s="32">
        <v>7.02</v>
      </c>
      <c r="B68" s="230" t="s">
        <v>69</v>
      </c>
      <c r="C68" s="211"/>
      <c r="D68" s="30" t="s">
        <v>22</v>
      </c>
      <c r="E68" s="44">
        <v>46</v>
      </c>
      <c r="F68" s="180"/>
      <c r="G68" s="46">
        <f>+E68*F68</f>
        <v>0</v>
      </c>
    </row>
    <row r="69" spans="1:7" s="51" customFormat="1" x14ac:dyDescent="0.25">
      <c r="A69" s="47"/>
      <c r="B69" s="212" t="s">
        <v>70</v>
      </c>
      <c r="C69" s="212"/>
      <c r="D69" s="47"/>
      <c r="E69" s="61"/>
      <c r="F69" s="62"/>
      <c r="G69" s="63">
        <f>SUM(G67:G68)</f>
        <v>0</v>
      </c>
    </row>
    <row r="70" spans="1:7" s="51" customFormat="1" x14ac:dyDescent="0.25">
      <c r="E70" s="78"/>
      <c r="F70" s="96"/>
      <c r="G70" s="97"/>
    </row>
    <row r="71" spans="1:7" s="39" customFormat="1" ht="15" customHeight="1" x14ac:dyDescent="0.2">
      <c r="A71" s="177">
        <v>8</v>
      </c>
      <c r="B71" s="209" t="s">
        <v>71</v>
      </c>
      <c r="C71" s="209"/>
      <c r="D71" s="41"/>
      <c r="E71" s="71"/>
      <c r="F71" s="72"/>
      <c r="G71" s="73"/>
    </row>
    <row r="72" spans="1:7" s="57" customFormat="1" ht="60.75" customHeight="1" x14ac:dyDescent="0.2">
      <c r="A72" s="32">
        <v>8.01</v>
      </c>
      <c r="B72" s="230" t="s">
        <v>72</v>
      </c>
      <c r="C72" s="211"/>
      <c r="D72" s="30" t="s">
        <v>22</v>
      </c>
      <c r="E72" s="44">
        <v>12.4</v>
      </c>
      <c r="F72" s="180"/>
      <c r="G72" s="46">
        <f>+E72*F72</f>
        <v>0</v>
      </c>
    </row>
    <row r="73" spans="1:7" s="57" customFormat="1" ht="39.6" customHeight="1" x14ac:dyDescent="0.2">
      <c r="A73" s="32">
        <v>8.02</v>
      </c>
      <c r="B73" s="235" t="s">
        <v>73</v>
      </c>
      <c r="C73" s="236"/>
      <c r="D73" s="30" t="s">
        <v>52</v>
      </c>
      <c r="E73" s="44">
        <v>12</v>
      </c>
      <c r="F73" s="180"/>
      <c r="G73" s="46">
        <f>+E73*F73</f>
        <v>0</v>
      </c>
    </row>
    <row r="74" spans="1:7" s="57" customFormat="1" ht="73.5" customHeight="1" x14ac:dyDescent="0.2">
      <c r="A74" s="32">
        <v>8.0299999999999994</v>
      </c>
      <c r="B74" s="230" t="s">
        <v>74</v>
      </c>
      <c r="C74" s="211"/>
      <c r="D74" s="30" t="s">
        <v>22</v>
      </c>
      <c r="E74" s="44">
        <v>26.5</v>
      </c>
      <c r="F74" s="180"/>
      <c r="G74" s="46">
        <f>+E74*F74</f>
        <v>0</v>
      </c>
    </row>
    <row r="75" spans="1:7" s="57" customFormat="1" ht="132.75" customHeight="1" x14ac:dyDescent="0.2">
      <c r="A75" s="32">
        <v>8.0399999999999991</v>
      </c>
      <c r="B75" s="230" t="s">
        <v>75</v>
      </c>
      <c r="C75" s="211"/>
      <c r="D75" s="30" t="s">
        <v>22</v>
      </c>
      <c r="E75" s="44">
        <v>25.3</v>
      </c>
      <c r="F75" s="180"/>
      <c r="G75" s="46">
        <f>+E75*F75</f>
        <v>0</v>
      </c>
    </row>
    <row r="76" spans="1:7" s="77" customFormat="1" x14ac:dyDescent="0.25">
      <c r="A76" s="48"/>
      <c r="B76" s="224" t="s">
        <v>76</v>
      </c>
      <c r="C76" s="224"/>
      <c r="D76" s="48"/>
      <c r="E76" s="61"/>
      <c r="F76" s="61"/>
      <c r="G76" s="76">
        <f>SUM(G72:G75)</f>
        <v>0</v>
      </c>
    </row>
    <row r="77" spans="1:7" s="77" customFormat="1" x14ac:dyDescent="0.25">
      <c r="E77" s="78"/>
      <c r="F77" s="79"/>
      <c r="G77" s="80"/>
    </row>
    <row r="78" spans="1:7" s="98" customFormat="1" ht="15" customHeight="1" x14ac:dyDescent="0.2">
      <c r="A78" s="177">
        <v>9</v>
      </c>
      <c r="B78" s="209" t="s">
        <v>77</v>
      </c>
      <c r="C78" s="209"/>
      <c r="D78" s="41"/>
      <c r="E78" s="71"/>
      <c r="F78" s="72"/>
      <c r="G78" s="73"/>
    </row>
    <row r="79" spans="1:7" s="98" customFormat="1" ht="84" customHeight="1" x14ac:dyDescent="0.2">
      <c r="A79" s="32">
        <v>9.01</v>
      </c>
      <c r="B79" s="230" t="s">
        <v>78</v>
      </c>
      <c r="C79" s="211"/>
      <c r="D79" s="30" t="s">
        <v>79</v>
      </c>
      <c r="E79" s="44">
        <v>1</v>
      </c>
      <c r="F79" s="180"/>
      <c r="G79" s="46">
        <f>+E79*F79</f>
        <v>0</v>
      </c>
    </row>
    <row r="80" spans="1:7" s="98" customFormat="1" ht="83.25" customHeight="1" x14ac:dyDescent="0.2">
      <c r="A80" s="32">
        <v>9.02</v>
      </c>
      <c r="B80" s="230" t="s">
        <v>80</v>
      </c>
      <c r="C80" s="211"/>
      <c r="D80" s="30" t="s">
        <v>79</v>
      </c>
      <c r="E80" s="44">
        <v>2</v>
      </c>
      <c r="F80" s="180"/>
      <c r="G80" s="46">
        <f>+E80*F80</f>
        <v>0</v>
      </c>
    </row>
    <row r="81" spans="1:7" s="98" customFormat="1" ht="87" customHeight="1" x14ac:dyDescent="0.2">
      <c r="A81" s="32">
        <v>9.0299999999999994</v>
      </c>
      <c r="B81" s="230" t="s">
        <v>81</v>
      </c>
      <c r="C81" s="211"/>
      <c r="D81" s="30" t="s">
        <v>79</v>
      </c>
      <c r="E81" s="44">
        <v>1</v>
      </c>
      <c r="F81" s="180"/>
      <c r="G81" s="46">
        <f>+E81*F81</f>
        <v>0</v>
      </c>
    </row>
    <row r="82" spans="1:7" s="98" customFormat="1" ht="85.5" customHeight="1" x14ac:dyDescent="0.2">
      <c r="A82" s="32">
        <v>9.0399999999999991</v>
      </c>
      <c r="B82" s="230" t="s">
        <v>82</v>
      </c>
      <c r="C82" s="211"/>
      <c r="D82" s="30" t="s">
        <v>79</v>
      </c>
      <c r="E82" s="44">
        <v>1</v>
      </c>
      <c r="F82" s="180"/>
      <c r="G82" s="46">
        <f>+E82*F82</f>
        <v>0</v>
      </c>
    </row>
    <row r="83" spans="1:7" s="98" customFormat="1" ht="120.75" customHeight="1" x14ac:dyDescent="0.2">
      <c r="A83" s="32"/>
      <c r="B83" s="262" t="s">
        <v>83</v>
      </c>
      <c r="C83" s="262"/>
      <c r="D83" s="30"/>
      <c r="E83" s="44"/>
      <c r="F83" s="180"/>
      <c r="G83" s="46"/>
    </row>
    <row r="84" spans="1:7" s="98" customFormat="1" ht="15" customHeight="1" x14ac:dyDescent="0.2">
      <c r="A84" s="32">
        <v>9.0500000000000007</v>
      </c>
      <c r="B84" s="261" t="s">
        <v>204</v>
      </c>
      <c r="C84" s="263"/>
      <c r="D84" s="30" t="s">
        <v>79</v>
      </c>
      <c r="E84" s="44">
        <v>1</v>
      </c>
      <c r="F84" s="180"/>
      <c r="G84" s="46">
        <f>+E84*F84</f>
        <v>0</v>
      </c>
    </row>
    <row r="85" spans="1:7" s="98" customFormat="1" ht="15" customHeight="1" x14ac:dyDescent="0.2">
      <c r="A85" s="32">
        <v>9.06</v>
      </c>
      <c r="B85" s="261" t="s">
        <v>84</v>
      </c>
      <c r="C85" s="263"/>
      <c r="D85" s="30" t="s">
        <v>79</v>
      </c>
      <c r="E85" s="44">
        <v>3</v>
      </c>
      <c r="F85" s="180"/>
      <c r="G85" s="46">
        <f>+E85*F85</f>
        <v>0</v>
      </c>
    </row>
    <row r="86" spans="1:7" s="98" customFormat="1" ht="15" customHeight="1" x14ac:dyDescent="0.2">
      <c r="A86" s="32">
        <v>9.07</v>
      </c>
      <c r="B86" s="261" t="s">
        <v>85</v>
      </c>
      <c r="C86" s="263"/>
      <c r="D86" s="30" t="s">
        <v>79</v>
      </c>
      <c r="E86" s="44">
        <v>1</v>
      </c>
      <c r="F86" s="180"/>
      <c r="G86" s="46">
        <f>+E86*F86</f>
        <v>0</v>
      </c>
    </row>
    <row r="87" spans="1:7" s="98" customFormat="1" ht="15" customHeight="1" x14ac:dyDescent="0.2">
      <c r="A87" s="32">
        <v>9.08</v>
      </c>
      <c r="B87" s="262" t="s">
        <v>86</v>
      </c>
      <c r="C87" s="211"/>
      <c r="D87" s="30" t="s">
        <v>79</v>
      </c>
      <c r="E87" s="44">
        <v>1</v>
      </c>
      <c r="F87" s="180"/>
      <c r="G87" s="46">
        <f>+E87*F87</f>
        <v>0</v>
      </c>
    </row>
    <row r="88" spans="1:7" s="51" customFormat="1" ht="15" customHeight="1" x14ac:dyDescent="0.25">
      <c r="A88" s="47"/>
      <c r="B88" s="212" t="s">
        <v>87</v>
      </c>
      <c r="C88" s="212"/>
      <c r="D88" s="47"/>
      <c r="E88" s="61"/>
      <c r="F88" s="62"/>
      <c r="G88" s="63">
        <f>SUM(G79:G87)</f>
        <v>0</v>
      </c>
    </row>
    <row r="89" spans="1:7" s="51" customFormat="1" x14ac:dyDescent="0.25">
      <c r="E89" s="78"/>
      <c r="F89" s="96"/>
      <c r="G89" s="97"/>
    </row>
    <row r="90" spans="1:7" s="99" customFormat="1" x14ac:dyDescent="0.25">
      <c r="A90" s="177">
        <v>10</v>
      </c>
      <c r="B90" s="209" t="s">
        <v>88</v>
      </c>
      <c r="C90" s="209"/>
      <c r="D90" s="41"/>
      <c r="E90" s="71"/>
      <c r="F90" s="72"/>
      <c r="G90" s="73"/>
    </row>
    <row r="91" spans="1:7" s="99" customFormat="1" ht="133.5" customHeight="1" x14ac:dyDescent="0.25">
      <c r="A91" s="32">
        <v>10.01</v>
      </c>
      <c r="B91" s="262" t="s">
        <v>89</v>
      </c>
      <c r="C91" s="211"/>
      <c r="D91" s="30" t="s">
        <v>22</v>
      </c>
      <c r="E91" s="44">
        <v>103.9</v>
      </c>
      <c r="F91" s="32"/>
      <c r="G91" s="46">
        <f>+E91*F91</f>
        <v>0</v>
      </c>
    </row>
    <row r="92" spans="1:7" s="99" customFormat="1" ht="74.25" customHeight="1" x14ac:dyDescent="0.25">
      <c r="A92" s="32">
        <v>10.02</v>
      </c>
      <c r="B92" s="262" t="s">
        <v>90</v>
      </c>
      <c r="C92" s="211"/>
      <c r="D92" s="30" t="s">
        <v>22</v>
      </c>
      <c r="E92" s="44">
        <v>103.9</v>
      </c>
      <c r="F92" s="32"/>
      <c r="G92" s="46">
        <f>+E92*F92</f>
        <v>0</v>
      </c>
    </row>
    <row r="93" spans="1:7" s="51" customFormat="1" ht="18.75" customHeight="1" x14ac:dyDescent="0.25">
      <c r="A93" s="47"/>
      <c r="B93" s="212" t="s">
        <v>91</v>
      </c>
      <c r="C93" s="212"/>
      <c r="D93" s="47"/>
      <c r="E93" s="61"/>
      <c r="F93" s="62"/>
      <c r="G93" s="63">
        <f>SUM(G91:G92)</f>
        <v>0</v>
      </c>
    </row>
    <row r="94" spans="1:7" s="77" customFormat="1" x14ac:dyDescent="0.25">
      <c r="E94" s="78"/>
      <c r="F94" s="79"/>
      <c r="G94" s="80"/>
    </row>
    <row r="95" spans="1:7" s="99" customFormat="1" x14ac:dyDescent="0.25">
      <c r="A95" s="177">
        <v>11</v>
      </c>
      <c r="B95" s="209" t="s">
        <v>92</v>
      </c>
      <c r="C95" s="209"/>
      <c r="D95" s="41"/>
      <c r="E95" s="71"/>
      <c r="F95" s="72"/>
      <c r="G95" s="73"/>
    </row>
    <row r="96" spans="1:7" s="99" customFormat="1" ht="86.25" customHeight="1" x14ac:dyDescent="0.25">
      <c r="A96" s="32">
        <v>11.01</v>
      </c>
      <c r="B96" s="262" t="s">
        <v>93</v>
      </c>
      <c r="C96" s="211"/>
      <c r="D96" s="30" t="s">
        <v>22</v>
      </c>
      <c r="E96" s="44">
        <v>76</v>
      </c>
      <c r="F96" s="101"/>
      <c r="G96" s="46">
        <f>+E96*F96</f>
        <v>0</v>
      </c>
    </row>
    <row r="97" spans="1:7" s="51" customFormat="1" ht="19.5" customHeight="1" x14ac:dyDescent="0.25">
      <c r="A97" s="47"/>
      <c r="B97" s="212" t="s">
        <v>94</v>
      </c>
      <c r="C97" s="212"/>
      <c r="D97" s="47"/>
      <c r="E97" s="61"/>
      <c r="F97" s="62"/>
      <c r="G97" s="63">
        <f>SUM(G96:G96)</f>
        <v>0</v>
      </c>
    </row>
    <row r="98" spans="1:7" s="77" customFormat="1" x14ac:dyDescent="0.25">
      <c r="E98" s="78"/>
      <c r="F98" s="79"/>
      <c r="G98" s="80"/>
    </row>
    <row r="99" spans="1:7" s="99" customFormat="1" x14ac:dyDescent="0.25">
      <c r="A99" s="177">
        <v>12</v>
      </c>
      <c r="B99" s="209" t="s">
        <v>95</v>
      </c>
      <c r="C99" s="209"/>
      <c r="D99" s="41"/>
      <c r="E99" s="71"/>
      <c r="F99" s="72"/>
      <c r="G99" s="73"/>
    </row>
    <row r="100" spans="1:7" s="86" customFormat="1" ht="38.25" customHeight="1" x14ac:dyDescent="0.25">
      <c r="A100" s="32">
        <v>12.01</v>
      </c>
      <c r="B100" s="210" t="s">
        <v>96</v>
      </c>
      <c r="C100" s="211"/>
      <c r="D100" s="30" t="s">
        <v>52</v>
      </c>
      <c r="E100" s="44">
        <v>17</v>
      </c>
      <c r="F100" s="32"/>
      <c r="G100" s="46">
        <f t="shared" ref="G100:G105" si="3">+E100*F100</f>
        <v>0</v>
      </c>
    </row>
    <row r="101" spans="1:7" s="86" customFormat="1" ht="50.25" customHeight="1" x14ac:dyDescent="0.25">
      <c r="A101" s="32">
        <v>12.02</v>
      </c>
      <c r="B101" s="210" t="s">
        <v>97</v>
      </c>
      <c r="C101" s="211"/>
      <c r="D101" s="30" t="s">
        <v>52</v>
      </c>
      <c r="E101" s="44">
        <v>7.5</v>
      </c>
      <c r="F101" s="32"/>
      <c r="G101" s="46">
        <f t="shared" si="3"/>
        <v>0</v>
      </c>
    </row>
    <row r="102" spans="1:7" s="86" customFormat="1" ht="26.25" customHeight="1" x14ac:dyDescent="0.25">
      <c r="A102" s="32">
        <v>12.03</v>
      </c>
      <c r="B102" s="262" t="s">
        <v>98</v>
      </c>
      <c r="C102" s="211"/>
      <c r="D102" s="30" t="s">
        <v>52</v>
      </c>
      <c r="E102" s="44">
        <v>18</v>
      </c>
      <c r="F102" s="32"/>
      <c r="G102" s="46">
        <f t="shared" si="3"/>
        <v>0</v>
      </c>
    </row>
    <row r="103" spans="1:7" s="86" customFormat="1" ht="98.25" customHeight="1" x14ac:dyDescent="0.25">
      <c r="A103" s="168">
        <v>12.04</v>
      </c>
      <c r="B103" s="264" t="s">
        <v>99</v>
      </c>
      <c r="C103" s="227"/>
      <c r="D103" s="85" t="s">
        <v>100</v>
      </c>
      <c r="E103" s="44">
        <v>1</v>
      </c>
      <c r="F103" s="168"/>
      <c r="G103" s="60">
        <f t="shared" si="3"/>
        <v>0</v>
      </c>
    </row>
    <row r="104" spans="1:7" s="86" customFormat="1" ht="51" customHeight="1" x14ac:dyDescent="0.25">
      <c r="A104" s="168">
        <v>12.05</v>
      </c>
      <c r="B104" s="267" t="s">
        <v>101</v>
      </c>
      <c r="C104" s="268"/>
      <c r="D104" s="85" t="s">
        <v>52</v>
      </c>
      <c r="E104" s="44">
        <v>17</v>
      </c>
      <c r="F104" s="168"/>
      <c r="G104" s="60">
        <f t="shared" si="3"/>
        <v>0</v>
      </c>
    </row>
    <row r="105" spans="1:7" s="77" customFormat="1" ht="49.5" customHeight="1" x14ac:dyDescent="0.25">
      <c r="A105" s="168">
        <v>12.06</v>
      </c>
      <c r="B105" s="264" t="s">
        <v>102</v>
      </c>
      <c r="C105" s="227"/>
      <c r="D105" s="85" t="s">
        <v>52</v>
      </c>
      <c r="E105" s="44">
        <v>6.3</v>
      </c>
      <c r="F105" s="168"/>
      <c r="G105" s="60">
        <f t="shared" si="3"/>
        <v>0</v>
      </c>
    </row>
    <row r="106" spans="1:7" s="51" customFormat="1" ht="15.75" customHeight="1" x14ac:dyDescent="0.25">
      <c r="A106" s="47"/>
      <c r="B106" s="212" t="s">
        <v>103</v>
      </c>
      <c r="C106" s="212"/>
      <c r="D106" s="47"/>
      <c r="E106" s="61"/>
      <c r="F106" s="62"/>
      <c r="G106" s="63">
        <f>SUM(G100:G105)</f>
        <v>0</v>
      </c>
    </row>
    <row r="107" spans="1:7" s="51" customFormat="1" x14ac:dyDescent="0.25">
      <c r="E107" s="78"/>
      <c r="F107" s="96"/>
      <c r="G107" s="97"/>
    </row>
    <row r="108" spans="1:7" s="99" customFormat="1" x14ac:dyDescent="0.25">
      <c r="A108" s="177">
        <v>13</v>
      </c>
      <c r="B108" s="209" t="s">
        <v>104</v>
      </c>
      <c r="C108" s="209"/>
      <c r="D108" s="41"/>
      <c r="E108" s="71"/>
      <c r="F108" s="72"/>
      <c r="G108" s="73"/>
    </row>
    <row r="109" spans="1:7" s="99" customFormat="1" ht="50.25" customHeight="1" x14ac:dyDescent="0.25">
      <c r="A109" s="32">
        <v>13.01</v>
      </c>
      <c r="B109" s="210" t="s">
        <v>105</v>
      </c>
      <c r="C109" s="211"/>
      <c r="D109" s="30" t="s">
        <v>22</v>
      </c>
      <c r="E109" s="44">
        <v>4</v>
      </c>
      <c r="F109" s="180"/>
      <c r="G109" s="46">
        <f t="shared" ref="G109:G114" si="4">+E109*F109</f>
        <v>0</v>
      </c>
    </row>
    <row r="110" spans="1:7" s="99" customFormat="1" ht="50.25" customHeight="1" x14ac:dyDescent="0.25">
      <c r="A110" s="32">
        <v>13.02</v>
      </c>
      <c r="B110" s="262" t="s">
        <v>106</v>
      </c>
      <c r="C110" s="211"/>
      <c r="D110" s="30" t="s">
        <v>22</v>
      </c>
      <c r="E110" s="89">
        <v>33.700000000000003</v>
      </c>
      <c r="F110" s="180"/>
      <c r="G110" s="46">
        <f t="shared" si="4"/>
        <v>0</v>
      </c>
    </row>
    <row r="111" spans="1:7" s="86" customFormat="1" ht="50.25" customHeight="1" x14ac:dyDescent="0.25">
      <c r="A111" s="32">
        <v>13.03</v>
      </c>
      <c r="B111" s="210" t="s">
        <v>107</v>
      </c>
      <c r="C111" s="211"/>
      <c r="D111" s="30" t="s">
        <v>22</v>
      </c>
      <c r="E111" s="44">
        <v>43.6</v>
      </c>
      <c r="F111" s="180"/>
      <c r="G111" s="46">
        <f t="shared" si="4"/>
        <v>0</v>
      </c>
    </row>
    <row r="112" spans="1:7" s="86" customFormat="1" ht="51" customHeight="1" x14ac:dyDescent="0.25">
      <c r="A112" s="32">
        <v>13.04</v>
      </c>
      <c r="B112" s="210" t="s">
        <v>108</v>
      </c>
      <c r="C112" s="211"/>
      <c r="D112" s="30" t="s">
        <v>22</v>
      </c>
      <c r="E112" s="44">
        <v>76</v>
      </c>
      <c r="F112" s="180"/>
      <c r="G112" s="46">
        <f t="shared" si="4"/>
        <v>0</v>
      </c>
    </row>
    <row r="113" spans="1:7" s="86" customFormat="1" ht="27" customHeight="1" x14ac:dyDescent="0.25">
      <c r="A113" s="32">
        <v>13.05</v>
      </c>
      <c r="B113" s="210" t="s">
        <v>109</v>
      </c>
      <c r="C113" s="211"/>
      <c r="D113" s="30" t="s">
        <v>22</v>
      </c>
      <c r="E113" s="44">
        <v>37.700000000000003</v>
      </c>
      <c r="F113" s="180"/>
      <c r="G113" s="46">
        <f t="shared" si="4"/>
        <v>0</v>
      </c>
    </row>
    <row r="114" spans="1:7" s="86" customFormat="1" ht="87" customHeight="1" x14ac:dyDescent="0.25">
      <c r="A114" s="32">
        <v>13.06</v>
      </c>
      <c r="B114" s="210" t="s">
        <v>110</v>
      </c>
      <c r="C114" s="211"/>
      <c r="D114" s="30" t="s">
        <v>22</v>
      </c>
      <c r="E114" s="44">
        <v>60.5</v>
      </c>
      <c r="F114" s="180"/>
      <c r="G114" s="46">
        <f t="shared" si="4"/>
        <v>0</v>
      </c>
    </row>
    <row r="115" spans="1:7" s="77" customFormat="1" ht="17.25" customHeight="1" x14ac:dyDescent="0.25">
      <c r="A115" s="102"/>
      <c r="B115" s="212" t="s">
        <v>111</v>
      </c>
      <c r="C115" s="212"/>
      <c r="D115" s="47"/>
      <c r="E115" s="61"/>
      <c r="F115" s="62"/>
      <c r="G115" s="63">
        <f>SUM(G109:G114)</f>
        <v>0</v>
      </c>
    </row>
    <row r="116" spans="1:7" s="77" customFormat="1" x14ac:dyDescent="0.25">
      <c r="B116" s="179"/>
      <c r="C116" s="179"/>
      <c r="E116" s="78"/>
      <c r="F116" s="79"/>
      <c r="G116" s="178"/>
    </row>
    <row r="117" spans="1:7" s="77" customFormat="1" x14ac:dyDescent="0.25">
      <c r="A117" s="177">
        <v>14</v>
      </c>
      <c r="B117" s="209" t="s">
        <v>112</v>
      </c>
      <c r="C117" s="209"/>
      <c r="D117" s="41"/>
      <c r="E117" s="71"/>
      <c r="F117" s="72"/>
      <c r="G117" s="73"/>
    </row>
    <row r="118" spans="1:7" s="77" customFormat="1" ht="25.5" customHeight="1" x14ac:dyDescent="0.25">
      <c r="A118" s="168">
        <v>14.01</v>
      </c>
      <c r="B118" s="241" t="s">
        <v>113</v>
      </c>
      <c r="C118" s="242"/>
      <c r="D118" s="85" t="s">
        <v>114</v>
      </c>
      <c r="E118" s="44">
        <v>5</v>
      </c>
      <c r="F118" s="167"/>
      <c r="G118" s="60">
        <f t="shared" ref="G118:G123" si="5">+E118*F118</f>
        <v>0</v>
      </c>
    </row>
    <row r="119" spans="1:7" s="77" customFormat="1" ht="110.25" customHeight="1" x14ac:dyDescent="0.25">
      <c r="A119" s="168">
        <v>14.02</v>
      </c>
      <c r="B119" s="239" t="s">
        <v>115</v>
      </c>
      <c r="C119" s="240"/>
      <c r="D119" s="85" t="s">
        <v>116</v>
      </c>
      <c r="E119" s="44">
        <v>4.4000000000000004</v>
      </c>
      <c r="F119" s="167"/>
      <c r="G119" s="60">
        <f t="shared" si="5"/>
        <v>0</v>
      </c>
    </row>
    <row r="120" spans="1:7" s="77" customFormat="1" ht="62.25" customHeight="1" x14ac:dyDescent="0.25">
      <c r="A120" s="168">
        <v>14.03</v>
      </c>
      <c r="B120" s="239" t="s">
        <v>117</v>
      </c>
      <c r="C120" s="240"/>
      <c r="D120" s="85" t="s">
        <v>118</v>
      </c>
      <c r="E120" s="44">
        <v>1</v>
      </c>
      <c r="F120" s="167"/>
      <c r="G120" s="60">
        <f t="shared" si="5"/>
        <v>0</v>
      </c>
    </row>
    <row r="121" spans="1:7" s="77" customFormat="1" ht="99.75" customHeight="1" x14ac:dyDescent="0.25">
      <c r="A121" s="168">
        <v>14.04</v>
      </c>
      <c r="B121" s="239" t="s">
        <v>119</v>
      </c>
      <c r="C121" s="240"/>
      <c r="D121" s="85" t="s">
        <v>114</v>
      </c>
      <c r="E121" s="44">
        <v>1</v>
      </c>
      <c r="F121" s="167"/>
      <c r="G121" s="60">
        <f t="shared" si="5"/>
        <v>0</v>
      </c>
    </row>
    <row r="122" spans="1:7" s="77" customFormat="1" ht="50.25" customHeight="1" x14ac:dyDescent="0.25">
      <c r="A122" s="168">
        <v>14.05</v>
      </c>
      <c r="B122" s="210" t="s">
        <v>120</v>
      </c>
      <c r="C122" s="211"/>
      <c r="D122" s="85" t="s">
        <v>114</v>
      </c>
      <c r="E122" s="44">
        <v>2</v>
      </c>
      <c r="F122" s="167"/>
      <c r="G122" s="60">
        <f t="shared" si="5"/>
        <v>0</v>
      </c>
    </row>
    <row r="123" spans="1:7" ht="27" customHeight="1" x14ac:dyDescent="0.25">
      <c r="A123" s="168">
        <v>14.06</v>
      </c>
      <c r="B123" s="239" t="s">
        <v>121</v>
      </c>
      <c r="C123" s="240"/>
      <c r="D123" s="85" t="s">
        <v>52</v>
      </c>
      <c r="E123" s="44">
        <v>17</v>
      </c>
      <c r="F123" s="167"/>
      <c r="G123" s="60">
        <f t="shared" si="5"/>
        <v>0</v>
      </c>
    </row>
    <row r="124" spans="1:7" s="77" customFormat="1" ht="15" customHeight="1" x14ac:dyDescent="0.25">
      <c r="A124" s="102"/>
      <c r="B124" s="212" t="s">
        <v>122</v>
      </c>
      <c r="C124" s="212"/>
      <c r="D124" s="47"/>
      <c r="E124" s="61"/>
      <c r="F124" s="62"/>
      <c r="G124" s="63">
        <f>SUM(G118:G123)</f>
        <v>0</v>
      </c>
    </row>
    <row r="125" spans="1:7" x14ac:dyDescent="0.25">
      <c r="E125" s="78"/>
      <c r="F125" s="78"/>
      <c r="G125" s="108"/>
    </row>
    <row r="126" spans="1:7" s="100" customFormat="1" ht="14.25" customHeight="1" x14ac:dyDescent="0.25">
      <c r="A126" s="176">
        <v>15</v>
      </c>
      <c r="B126" s="225" t="s">
        <v>123</v>
      </c>
      <c r="C126" s="225"/>
      <c r="D126" s="82"/>
      <c r="E126" s="71"/>
      <c r="F126" s="71"/>
      <c r="G126" s="83"/>
    </row>
    <row r="127" spans="1:7" s="100" customFormat="1" ht="51" customHeight="1" x14ac:dyDescent="0.25">
      <c r="A127" s="168">
        <v>15.01</v>
      </c>
      <c r="B127" s="226" t="s">
        <v>205</v>
      </c>
      <c r="C127" s="227"/>
      <c r="D127" s="85" t="s">
        <v>24</v>
      </c>
      <c r="E127" s="44">
        <v>1.6</v>
      </c>
      <c r="F127" s="167"/>
      <c r="G127" s="60">
        <f t="shared" ref="G127:G151" si="6">+E127*F127</f>
        <v>0</v>
      </c>
    </row>
    <row r="128" spans="1:7" s="100" customFormat="1" ht="26.25" customHeight="1" x14ac:dyDescent="0.25">
      <c r="A128" s="168">
        <v>15.02</v>
      </c>
      <c r="B128" s="264" t="s">
        <v>125</v>
      </c>
      <c r="C128" s="227"/>
      <c r="D128" s="85" t="s">
        <v>24</v>
      </c>
      <c r="E128" s="44">
        <v>0.27</v>
      </c>
      <c r="F128" s="167"/>
      <c r="G128" s="60">
        <f t="shared" si="6"/>
        <v>0</v>
      </c>
    </row>
    <row r="129" spans="1:7" s="100" customFormat="1" ht="37.5" customHeight="1" x14ac:dyDescent="0.25">
      <c r="A129" s="168">
        <v>15.03</v>
      </c>
      <c r="B129" s="264" t="s">
        <v>126</v>
      </c>
      <c r="C129" s="227"/>
      <c r="D129" s="85" t="s">
        <v>24</v>
      </c>
      <c r="E129" s="44">
        <v>1.31</v>
      </c>
      <c r="F129" s="167"/>
      <c r="G129" s="60">
        <f t="shared" si="6"/>
        <v>0</v>
      </c>
    </row>
    <row r="130" spans="1:7" s="100" customFormat="1" ht="26.25" customHeight="1" x14ac:dyDescent="0.25">
      <c r="A130" s="168">
        <v>15.04</v>
      </c>
      <c r="B130" s="264" t="s">
        <v>127</v>
      </c>
      <c r="C130" s="227"/>
      <c r="D130" s="85" t="s">
        <v>24</v>
      </c>
      <c r="E130" s="44">
        <v>0.3</v>
      </c>
      <c r="F130" s="167"/>
      <c r="G130" s="60">
        <f t="shared" si="6"/>
        <v>0</v>
      </c>
    </row>
    <row r="131" spans="1:7" s="100" customFormat="1" ht="62.25" customHeight="1" x14ac:dyDescent="0.25">
      <c r="A131" s="168">
        <v>15.05</v>
      </c>
      <c r="B131" s="264" t="s">
        <v>128</v>
      </c>
      <c r="C131" s="227" t="s">
        <v>129</v>
      </c>
      <c r="D131" s="85" t="s">
        <v>100</v>
      </c>
      <c r="E131" s="44">
        <v>8</v>
      </c>
      <c r="F131" s="167"/>
      <c r="G131" s="60">
        <f t="shared" si="6"/>
        <v>0</v>
      </c>
    </row>
    <row r="132" spans="1:7" s="100" customFormat="1" ht="37.5" customHeight="1" x14ac:dyDescent="0.25">
      <c r="A132" s="168">
        <v>15.06</v>
      </c>
      <c r="B132" s="264" t="s">
        <v>130</v>
      </c>
      <c r="C132" s="227" t="s">
        <v>129</v>
      </c>
      <c r="D132" s="85" t="s">
        <v>100</v>
      </c>
      <c r="E132" s="44">
        <v>2</v>
      </c>
      <c r="F132" s="167"/>
      <c r="G132" s="60">
        <f t="shared" si="6"/>
        <v>0</v>
      </c>
    </row>
    <row r="133" spans="1:7" s="100" customFormat="1" ht="61.5" customHeight="1" x14ac:dyDescent="0.25">
      <c r="A133" s="168">
        <v>15.07</v>
      </c>
      <c r="B133" s="264" t="s">
        <v>131</v>
      </c>
      <c r="C133" s="227"/>
      <c r="D133" s="85" t="s">
        <v>100</v>
      </c>
      <c r="E133" s="44">
        <v>1</v>
      </c>
      <c r="F133" s="167"/>
      <c r="G133" s="60">
        <f t="shared" si="6"/>
        <v>0</v>
      </c>
    </row>
    <row r="134" spans="1:7" s="100" customFormat="1" ht="26.25" customHeight="1" x14ac:dyDescent="0.25">
      <c r="A134" s="168">
        <v>15.08</v>
      </c>
      <c r="B134" s="264" t="s">
        <v>132</v>
      </c>
      <c r="C134" s="227" t="s">
        <v>129</v>
      </c>
      <c r="D134" s="85" t="s">
        <v>52</v>
      </c>
      <c r="E134" s="44">
        <v>4.7</v>
      </c>
      <c r="F134" s="167"/>
      <c r="G134" s="60">
        <f t="shared" si="6"/>
        <v>0</v>
      </c>
    </row>
    <row r="135" spans="1:7" s="100" customFormat="1" ht="26.25" customHeight="1" x14ac:dyDescent="0.25">
      <c r="A135" s="168">
        <v>15.09</v>
      </c>
      <c r="B135" s="264" t="s">
        <v>133</v>
      </c>
      <c r="C135" s="227" t="s">
        <v>129</v>
      </c>
      <c r="D135" s="85" t="s">
        <v>52</v>
      </c>
      <c r="E135" s="44">
        <v>5.5</v>
      </c>
      <c r="F135" s="167"/>
      <c r="G135" s="60">
        <f t="shared" si="6"/>
        <v>0</v>
      </c>
    </row>
    <row r="136" spans="1:7" s="100" customFormat="1" ht="38.25" customHeight="1" x14ac:dyDescent="0.25">
      <c r="A136" s="168">
        <v>15.1</v>
      </c>
      <c r="B136" s="264" t="s">
        <v>134</v>
      </c>
      <c r="C136" s="227" t="s">
        <v>129</v>
      </c>
      <c r="D136" s="85" t="s">
        <v>52</v>
      </c>
      <c r="E136" s="44">
        <v>4</v>
      </c>
      <c r="F136" s="167"/>
      <c r="G136" s="60">
        <f t="shared" si="6"/>
        <v>0</v>
      </c>
    </row>
    <row r="137" spans="1:7" s="100" customFormat="1" ht="73.5" customHeight="1" x14ac:dyDescent="0.25">
      <c r="A137" s="168">
        <v>15.11</v>
      </c>
      <c r="B137" s="264" t="s">
        <v>224</v>
      </c>
      <c r="C137" s="269"/>
      <c r="D137" s="85" t="s">
        <v>135</v>
      </c>
      <c r="E137" s="44">
        <v>15.5</v>
      </c>
      <c r="F137" s="167"/>
      <c r="G137" s="60">
        <f t="shared" si="6"/>
        <v>0</v>
      </c>
    </row>
    <row r="138" spans="1:7" s="100" customFormat="1" ht="26.25" customHeight="1" x14ac:dyDescent="0.25">
      <c r="A138" s="168">
        <v>15.12</v>
      </c>
      <c r="B138" s="264" t="s">
        <v>136</v>
      </c>
      <c r="C138" s="227" t="s">
        <v>129</v>
      </c>
      <c r="D138" s="85" t="s">
        <v>100</v>
      </c>
      <c r="E138" s="44">
        <v>1</v>
      </c>
      <c r="F138" s="167"/>
      <c r="G138" s="60">
        <f t="shared" si="6"/>
        <v>0</v>
      </c>
    </row>
    <row r="139" spans="1:7" s="100" customFormat="1" ht="26.25" customHeight="1" x14ac:dyDescent="0.25">
      <c r="A139" s="168">
        <v>15.13</v>
      </c>
      <c r="B139" s="264" t="s">
        <v>137</v>
      </c>
      <c r="C139" s="227" t="s">
        <v>129</v>
      </c>
      <c r="D139" s="85" t="s">
        <v>100</v>
      </c>
      <c r="E139" s="44">
        <v>2</v>
      </c>
      <c r="F139" s="167"/>
      <c r="G139" s="60">
        <f t="shared" si="6"/>
        <v>0</v>
      </c>
    </row>
    <row r="140" spans="1:7" s="100" customFormat="1" ht="26.25" customHeight="1" x14ac:dyDescent="0.25">
      <c r="A140" s="168">
        <v>15.14</v>
      </c>
      <c r="B140" s="264" t="s">
        <v>138</v>
      </c>
      <c r="C140" s="227" t="s">
        <v>129</v>
      </c>
      <c r="D140" s="85" t="s">
        <v>100</v>
      </c>
      <c r="E140" s="44">
        <v>1</v>
      </c>
      <c r="F140" s="167"/>
      <c r="G140" s="60">
        <f t="shared" si="6"/>
        <v>0</v>
      </c>
    </row>
    <row r="141" spans="1:7" s="100" customFormat="1" ht="25.5" customHeight="1" x14ac:dyDescent="0.25">
      <c r="A141" s="168">
        <v>15.15</v>
      </c>
      <c r="B141" s="264" t="s">
        <v>139</v>
      </c>
      <c r="C141" s="227" t="s">
        <v>129</v>
      </c>
      <c r="D141" s="85" t="s">
        <v>100</v>
      </c>
      <c r="E141" s="44">
        <v>1</v>
      </c>
      <c r="F141" s="167"/>
      <c r="G141" s="60">
        <f t="shared" si="6"/>
        <v>0</v>
      </c>
    </row>
    <row r="142" spans="1:7" s="109" customFormat="1" ht="37.5" customHeight="1" x14ac:dyDescent="0.25">
      <c r="A142" s="168">
        <v>15.16</v>
      </c>
      <c r="B142" s="264" t="s">
        <v>140</v>
      </c>
      <c r="C142" s="227"/>
      <c r="D142" s="85" t="s">
        <v>100</v>
      </c>
      <c r="E142" s="44">
        <v>1</v>
      </c>
      <c r="F142" s="167"/>
      <c r="G142" s="60">
        <f t="shared" si="6"/>
        <v>0</v>
      </c>
    </row>
    <row r="143" spans="1:7" s="100" customFormat="1" ht="18" customHeight="1" x14ac:dyDescent="0.25">
      <c r="A143" s="168">
        <v>15.17</v>
      </c>
      <c r="B143" s="264" t="s">
        <v>223</v>
      </c>
      <c r="C143" s="269"/>
      <c r="D143" s="85" t="s">
        <v>100</v>
      </c>
      <c r="E143" s="44">
        <v>1</v>
      </c>
      <c r="F143" s="167"/>
      <c r="G143" s="60">
        <f t="shared" si="6"/>
        <v>0</v>
      </c>
    </row>
    <row r="144" spans="1:7" s="100" customFormat="1" ht="39.75" customHeight="1" x14ac:dyDescent="0.25">
      <c r="A144" s="168">
        <v>15.18</v>
      </c>
      <c r="B144" s="264" t="s">
        <v>212</v>
      </c>
      <c r="C144" s="269"/>
      <c r="D144" s="85" t="s">
        <v>100</v>
      </c>
      <c r="E144" s="44">
        <v>1</v>
      </c>
      <c r="F144" s="167"/>
      <c r="G144" s="60">
        <f t="shared" si="6"/>
        <v>0</v>
      </c>
    </row>
    <row r="145" spans="1:7" s="100" customFormat="1" ht="37.5" customHeight="1" x14ac:dyDescent="0.25">
      <c r="A145" s="168">
        <v>15.19</v>
      </c>
      <c r="B145" s="267" t="s">
        <v>143</v>
      </c>
      <c r="C145" s="245"/>
      <c r="D145" s="85" t="s">
        <v>100</v>
      </c>
      <c r="E145" s="44">
        <v>1</v>
      </c>
      <c r="F145" s="167"/>
      <c r="G145" s="60">
        <f t="shared" si="6"/>
        <v>0</v>
      </c>
    </row>
    <row r="146" spans="1:7" s="100" customFormat="1" ht="27" customHeight="1" x14ac:dyDescent="0.25">
      <c r="A146" s="168">
        <v>15.2</v>
      </c>
      <c r="B146" s="226" t="s">
        <v>144</v>
      </c>
      <c r="C146" s="244"/>
      <c r="D146" s="85" t="s">
        <v>100</v>
      </c>
      <c r="E146" s="44">
        <v>1</v>
      </c>
      <c r="F146" s="167"/>
      <c r="G146" s="60">
        <f t="shared" si="6"/>
        <v>0</v>
      </c>
    </row>
    <row r="147" spans="1:7" s="100" customFormat="1" ht="27.75" customHeight="1" x14ac:dyDescent="0.25">
      <c r="A147" s="168">
        <v>15.21</v>
      </c>
      <c r="B147" s="264" t="s">
        <v>145</v>
      </c>
      <c r="C147" s="269"/>
      <c r="D147" s="85" t="s">
        <v>100</v>
      </c>
      <c r="E147" s="44">
        <v>1</v>
      </c>
      <c r="F147" s="167"/>
      <c r="G147" s="60">
        <f t="shared" si="6"/>
        <v>0</v>
      </c>
    </row>
    <row r="148" spans="1:7" s="100" customFormat="1" ht="85.5" customHeight="1" x14ac:dyDescent="0.25">
      <c r="A148" s="168">
        <v>15.22</v>
      </c>
      <c r="B148" s="264" t="s">
        <v>146</v>
      </c>
      <c r="C148" s="227"/>
      <c r="D148" s="85" t="s">
        <v>100</v>
      </c>
      <c r="E148" s="44">
        <v>1</v>
      </c>
      <c r="F148" s="167"/>
      <c r="G148" s="60">
        <f t="shared" si="6"/>
        <v>0</v>
      </c>
    </row>
    <row r="149" spans="1:7" s="100" customFormat="1" ht="48.75" customHeight="1" x14ac:dyDescent="0.25">
      <c r="A149" s="168">
        <v>15.23</v>
      </c>
      <c r="B149" s="267" t="s">
        <v>222</v>
      </c>
      <c r="C149" s="268"/>
      <c r="D149" s="85" t="s">
        <v>100</v>
      </c>
      <c r="E149" s="44">
        <v>1</v>
      </c>
      <c r="F149" s="167"/>
      <c r="G149" s="60">
        <f t="shared" si="6"/>
        <v>0</v>
      </c>
    </row>
    <row r="150" spans="1:7" s="100" customFormat="1" ht="62.25" customHeight="1" x14ac:dyDescent="0.25">
      <c r="A150" s="168">
        <v>15.24</v>
      </c>
      <c r="B150" s="264" t="s">
        <v>221</v>
      </c>
      <c r="C150" s="227"/>
      <c r="D150" s="85" t="s">
        <v>79</v>
      </c>
      <c r="E150" s="44">
        <v>1</v>
      </c>
      <c r="F150" s="167"/>
      <c r="G150" s="60">
        <f t="shared" si="6"/>
        <v>0</v>
      </c>
    </row>
    <row r="151" spans="1:7" s="100" customFormat="1" ht="26.25" customHeight="1" x14ac:dyDescent="0.25">
      <c r="A151" s="168">
        <v>15.25</v>
      </c>
      <c r="B151" s="264" t="s">
        <v>149</v>
      </c>
      <c r="C151" s="227"/>
      <c r="D151" s="85" t="s">
        <v>18</v>
      </c>
      <c r="E151" s="44">
        <v>1</v>
      </c>
      <c r="F151" s="167"/>
      <c r="G151" s="60">
        <f t="shared" si="6"/>
        <v>0</v>
      </c>
    </row>
    <row r="152" spans="1:7" s="100" customFormat="1" ht="51" customHeight="1" x14ac:dyDescent="0.25">
      <c r="A152" s="168"/>
      <c r="B152" s="262" t="s">
        <v>206</v>
      </c>
      <c r="C152" s="264"/>
      <c r="D152" s="85"/>
      <c r="E152" s="44"/>
      <c r="F152" s="168"/>
      <c r="G152" s="60"/>
    </row>
    <row r="153" spans="1:7" s="100" customFormat="1" ht="15" customHeight="1" x14ac:dyDescent="0.25">
      <c r="A153" s="133"/>
      <c r="B153" s="257" t="s">
        <v>150</v>
      </c>
      <c r="C153" s="257"/>
      <c r="D153" s="133"/>
      <c r="E153" s="134"/>
      <c r="F153" s="135"/>
      <c r="G153" s="136">
        <f>SUM(G127:G152)</f>
        <v>0</v>
      </c>
    </row>
    <row r="154" spans="1:7" s="100" customFormat="1" ht="14.25" customHeight="1" x14ac:dyDescent="0.25">
      <c r="A154" s="175"/>
      <c r="B154" s="175"/>
      <c r="C154" s="175"/>
      <c r="D154" s="175"/>
      <c r="E154" s="174"/>
      <c r="F154" s="174"/>
      <c r="G154" s="173"/>
    </row>
    <row r="155" spans="1:7" s="100" customFormat="1" ht="15" customHeight="1" x14ac:dyDescent="0.25">
      <c r="A155" s="172">
        <v>16</v>
      </c>
      <c r="B155" s="258" t="s">
        <v>151</v>
      </c>
      <c r="C155" s="258"/>
      <c r="D155" s="143"/>
      <c r="E155" s="144"/>
      <c r="F155" s="144"/>
      <c r="G155" s="145"/>
    </row>
    <row r="156" spans="1:7" s="100" customFormat="1" ht="15" customHeight="1" x14ac:dyDescent="0.25">
      <c r="A156" s="169"/>
      <c r="B156" s="171" t="s">
        <v>152</v>
      </c>
      <c r="C156" s="170"/>
      <c r="D156" s="85"/>
      <c r="E156" s="44"/>
      <c r="F156" s="44"/>
      <c r="G156" s="60"/>
    </row>
    <row r="157" spans="1:7" s="100" customFormat="1" ht="211.5" customHeight="1" x14ac:dyDescent="0.25">
      <c r="A157" s="169"/>
      <c r="B157" s="270" t="s">
        <v>153</v>
      </c>
      <c r="C157" s="247"/>
      <c r="D157" s="85"/>
      <c r="E157" s="44"/>
      <c r="F157" s="44"/>
      <c r="G157" s="60"/>
    </row>
    <row r="158" spans="1:7" s="100" customFormat="1" ht="27" customHeight="1" x14ac:dyDescent="0.25">
      <c r="A158" s="116">
        <v>16.010000000000002</v>
      </c>
      <c r="B158" s="226" t="s">
        <v>154</v>
      </c>
      <c r="C158" s="232"/>
      <c r="D158" s="117" t="s">
        <v>52</v>
      </c>
      <c r="E158" s="89">
        <v>5</v>
      </c>
      <c r="F158" s="166"/>
      <c r="G158" s="60">
        <f t="shared" ref="G158:G198" si="7">+E158*F158</f>
        <v>0</v>
      </c>
    </row>
    <row r="159" spans="1:7" s="100" customFormat="1" ht="27" customHeight="1" x14ac:dyDescent="0.25">
      <c r="A159" s="116">
        <v>16.02</v>
      </c>
      <c r="B159" s="226" t="s">
        <v>155</v>
      </c>
      <c r="C159" s="232"/>
      <c r="D159" s="117" t="s">
        <v>52</v>
      </c>
      <c r="E159" s="89">
        <v>106</v>
      </c>
      <c r="F159" s="166"/>
      <c r="G159" s="60">
        <f t="shared" si="7"/>
        <v>0</v>
      </c>
    </row>
    <row r="160" spans="1:7" s="100" customFormat="1" ht="27" customHeight="1" x14ac:dyDescent="0.25">
      <c r="A160" s="116">
        <v>16.03</v>
      </c>
      <c r="B160" s="226" t="s">
        <v>156</v>
      </c>
      <c r="C160" s="232"/>
      <c r="D160" s="117" t="s">
        <v>52</v>
      </c>
      <c r="E160" s="89">
        <v>232</v>
      </c>
      <c r="F160" s="166"/>
      <c r="G160" s="60">
        <f t="shared" si="7"/>
        <v>0</v>
      </c>
    </row>
    <row r="161" spans="1:7" s="100" customFormat="1" ht="27" customHeight="1" x14ac:dyDescent="0.25">
      <c r="A161" s="116">
        <v>16.04</v>
      </c>
      <c r="B161" s="226" t="s">
        <v>157</v>
      </c>
      <c r="C161" s="232"/>
      <c r="D161" s="117" t="s">
        <v>52</v>
      </c>
      <c r="E161" s="89">
        <v>15</v>
      </c>
      <c r="F161" s="166"/>
      <c r="G161" s="60">
        <f t="shared" si="7"/>
        <v>0</v>
      </c>
    </row>
    <row r="162" spans="1:7" s="100" customFormat="1" ht="27" customHeight="1" x14ac:dyDescent="0.25">
      <c r="A162" s="168">
        <v>16.05</v>
      </c>
      <c r="B162" s="264" t="s">
        <v>158</v>
      </c>
      <c r="C162" s="211"/>
      <c r="D162" s="85" t="s">
        <v>52</v>
      </c>
      <c r="E162" s="44">
        <v>5</v>
      </c>
      <c r="F162" s="167"/>
      <c r="G162" s="60">
        <f t="shared" si="7"/>
        <v>0</v>
      </c>
    </row>
    <row r="163" spans="1:7" s="100" customFormat="1" ht="27" customHeight="1" x14ac:dyDescent="0.25">
      <c r="A163" s="116">
        <v>16.059999999999999</v>
      </c>
      <c r="B163" s="226" t="s">
        <v>159</v>
      </c>
      <c r="C163" s="232"/>
      <c r="D163" s="117" t="s">
        <v>52</v>
      </c>
      <c r="E163" s="89">
        <v>11</v>
      </c>
      <c r="F163" s="166"/>
      <c r="G163" s="60">
        <f t="shared" si="7"/>
        <v>0</v>
      </c>
    </row>
    <row r="164" spans="1:7" s="100" customFormat="1" ht="38.25" customHeight="1" x14ac:dyDescent="0.25">
      <c r="A164" s="116">
        <v>16.07</v>
      </c>
      <c r="B164" s="226" t="s">
        <v>160</v>
      </c>
      <c r="C164" s="232"/>
      <c r="D164" s="117" t="s">
        <v>52</v>
      </c>
      <c r="E164" s="89">
        <v>13</v>
      </c>
      <c r="F164" s="166"/>
      <c r="G164" s="60">
        <f t="shared" si="7"/>
        <v>0</v>
      </c>
    </row>
    <row r="165" spans="1:7" s="100" customFormat="1" ht="48.75" customHeight="1" x14ac:dyDescent="0.25">
      <c r="A165" s="116">
        <v>16.079999999999998</v>
      </c>
      <c r="B165" s="226" t="s">
        <v>161</v>
      </c>
      <c r="C165" s="232"/>
      <c r="D165" s="117" t="s">
        <v>52</v>
      </c>
      <c r="E165" s="89">
        <v>12</v>
      </c>
      <c r="F165" s="166"/>
      <c r="G165" s="60">
        <f t="shared" si="7"/>
        <v>0</v>
      </c>
    </row>
    <row r="166" spans="1:7" s="100" customFormat="1" ht="38.25" customHeight="1" x14ac:dyDescent="0.25">
      <c r="A166" s="116">
        <v>16.09</v>
      </c>
      <c r="B166" s="226" t="s">
        <v>162</v>
      </c>
      <c r="C166" s="232"/>
      <c r="D166" s="117" t="s">
        <v>52</v>
      </c>
      <c r="E166" s="89">
        <v>6</v>
      </c>
      <c r="F166" s="166"/>
      <c r="G166" s="60">
        <f t="shared" si="7"/>
        <v>0</v>
      </c>
    </row>
    <row r="167" spans="1:7" s="100" customFormat="1" ht="38.25" customHeight="1" x14ac:dyDescent="0.25">
      <c r="A167" s="116">
        <v>16.100000000000001</v>
      </c>
      <c r="B167" s="226" t="s">
        <v>163</v>
      </c>
      <c r="C167" s="232"/>
      <c r="D167" s="117" t="s">
        <v>52</v>
      </c>
      <c r="E167" s="89">
        <v>10</v>
      </c>
      <c r="F167" s="166"/>
      <c r="G167" s="60">
        <f t="shared" si="7"/>
        <v>0</v>
      </c>
    </row>
    <row r="168" spans="1:7" s="100" customFormat="1" ht="27" customHeight="1" x14ac:dyDescent="0.25">
      <c r="A168" s="116">
        <v>16.11</v>
      </c>
      <c r="B168" s="226" t="s">
        <v>164</v>
      </c>
      <c r="C168" s="232"/>
      <c r="D168" s="117" t="s">
        <v>114</v>
      </c>
      <c r="E168" s="89">
        <v>10</v>
      </c>
      <c r="F168" s="166"/>
      <c r="G168" s="60">
        <f t="shared" si="7"/>
        <v>0</v>
      </c>
    </row>
    <row r="169" spans="1:7" s="100" customFormat="1" ht="27" customHeight="1" x14ac:dyDescent="0.25">
      <c r="A169" s="116">
        <v>16.12</v>
      </c>
      <c r="B169" s="226" t="s">
        <v>165</v>
      </c>
      <c r="C169" s="232"/>
      <c r="D169" s="117" t="s">
        <v>114</v>
      </c>
      <c r="E169" s="89">
        <v>8</v>
      </c>
      <c r="F169" s="166"/>
      <c r="G169" s="60">
        <f t="shared" si="7"/>
        <v>0</v>
      </c>
    </row>
    <row r="170" spans="1:7" s="100" customFormat="1" ht="27" customHeight="1" x14ac:dyDescent="0.25">
      <c r="A170" s="116">
        <v>16.13</v>
      </c>
      <c r="B170" s="226" t="s">
        <v>166</v>
      </c>
      <c r="C170" s="232"/>
      <c r="D170" s="117" t="s">
        <v>114</v>
      </c>
      <c r="E170" s="89">
        <v>1</v>
      </c>
      <c r="F170" s="166"/>
      <c r="G170" s="60">
        <f t="shared" si="7"/>
        <v>0</v>
      </c>
    </row>
    <row r="171" spans="1:7" s="100" customFormat="1" ht="27" customHeight="1" x14ac:dyDescent="0.25">
      <c r="A171" s="116">
        <v>16.14</v>
      </c>
      <c r="B171" s="226" t="s">
        <v>167</v>
      </c>
      <c r="C171" s="232"/>
      <c r="D171" s="117" t="s">
        <v>114</v>
      </c>
      <c r="E171" s="89">
        <v>1</v>
      </c>
      <c r="F171" s="166"/>
      <c r="G171" s="60">
        <f t="shared" si="7"/>
        <v>0</v>
      </c>
    </row>
    <row r="172" spans="1:7" s="100" customFormat="1" ht="27" customHeight="1" x14ac:dyDescent="0.25">
      <c r="A172" s="116">
        <v>16.149999999999999</v>
      </c>
      <c r="B172" s="226" t="s">
        <v>168</v>
      </c>
      <c r="C172" s="232"/>
      <c r="D172" s="117" t="s">
        <v>114</v>
      </c>
      <c r="E172" s="89">
        <v>5</v>
      </c>
      <c r="F172" s="166"/>
      <c r="G172" s="60">
        <f t="shared" si="7"/>
        <v>0</v>
      </c>
    </row>
    <row r="173" spans="1:7" s="100" customFormat="1" ht="27" customHeight="1" x14ac:dyDescent="0.25">
      <c r="A173" s="116">
        <v>16.16</v>
      </c>
      <c r="B173" s="226" t="s">
        <v>169</v>
      </c>
      <c r="C173" s="232"/>
      <c r="D173" s="117" t="s">
        <v>114</v>
      </c>
      <c r="E173" s="89">
        <v>2</v>
      </c>
      <c r="F173" s="166"/>
      <c r="G173" s="60">
        <f t="shared" si="7"/>
        <v>0</v>
      </c>
    </row>
    <row r="174" spans="1:7" s="100" customFormat="1" ht="27" customHeight="1" x14ac:dyDescent="0.25">
      <c r="A174" s="116">
        <v>16.170000000000002</v>
      </c>
      <c r="B174" s="226" t="s">
        <v>170</v>
      </c>
      <c r="C174" s="232"/>
      <c r="D174" s="117" t="s">
        <v>114</v>
      </c>
      <c r="E174" s="89">
        <v>1</v>
      </c>
      <c r="F174" s="166"/>
      <c r="G174" s="60">
        <f t="shared" si="7"/>
        <v>0</v>
      </c>
    </row>
    <row r="175" spans="1:7" s="100" customFormat="1" ht="27" customHeight="1" x14ac:dyDescent="0.25">
      <c r="A175" s="116">
        <v>16.18</v>
      </c>
      <c r="B175" s="226" t="s">
        <v>171</v>
      </c>
      <c r="C175" s="232"/>
      <c r="D175" s="117" t="s">
        <v>114</v>
      </c>
      <c r="E175" s="89">
        <v>1</v>
      </c>
      <c r="F175" s="166"/>
      <c r="G175" s="60">
        <f t="shared" si="7"/>
        <v>0</v>
      </c>
    </row>
    <row r="176" spans="1:7" s="100" customFormat="1" ht="27" customHeight="1" x14ac:dyDescent="0.25">
      <c r="A176" s="116">
        <v>16.190000000000001</v>
      </c>
      <c r="B176" s="226" t="s">
        <v>172</v>
      </c>
      <c r="C176" s="232"/>
      <c r="D176" s="117" t="s">
        <v>114</v>
      </c>
      <c r="E176" s="89">
        <v>1</v>
      </c>
      <c r="F176" s="166"/>
      <c r="G176" s="60">
        <f t="shared" si="7"/>
        <v>0</v>
      </c>
    </row>
    <row r="177" spans="1:7" s="119" customFormat="1" ht="27" customHeight="1" x14ac:dyDescent="0.25">
      <c r="A177" s="116">
        <v>16.2</v>
      </c>
      <c r="B177" s="264" t="s">
        <v>173</v>
      </c>
      <c r="C177" s="271"/>
      <c r="D177" s="117" t="s">
        <v>174</v>
      </c>
      <c r="E177" s="89">
        <v>1</v>
      </c>
      <c r="F177" s="166"/>
      <c r="G177" s="60">
        <f t="shared" si="7"/>
        <v>0</v>
      </c>
    </row>
    <row r="178" spans="1:7" s="100" customFormat="1" ht="38.25" customHeight="1" x14ac:dyDescent="0.25">
      <c r="A178" s="116">
        <v>16.21</v>
      </c>
      <c r="B178" s="226" t="s">
        <v>175</v>
      </c>
      <c r="C178" s="232"/>
      <c r="D178" s="117" t="s">
        <v>114</v>
      </c>
      <c r="E178" s="89">
        <v>1</v>
      </c>
      <c r="F178" s="166"/>
      <c r="G178" s="60">
        <f t="shared" si="7"/>
        <v>0</v>
      </c>
    </row>
    <row r="179" spans="1:7" s="100" customFormat="1" ht="25.5" customHeight="1" x14ac:dyDescent="0.25">
      <c r="A179" s="116">
        <v>16.22</v>
      </c>
      <c r="B179" s="226" t="s">
        <v>176</v>
      </c>
      <c r="C179" s="232"/>
      <c r="D179" s="117" t="s">
        <v>114</v>
      </c>
      <c r="E179" s="89">
        <v>5</v>
      </c>
      <c r="F179" s="166"/>
      <c r="G179" s="60">
        <f t="shared" si="7"/>
        <v>0</v>
      </c>
    </row>
    <row r="180" spans="1:7" s="100" customFormat="1" ht="25.5" customHeight="1" x14ac:dyDescent="0.25">
      <c r="A180" s="116">
        <v>16.23</v>
      </c>
      <c r="B180" s="226" t="s">
        <v>177</v>
      </c>
      <c r="C180" s="232"/>
      <c r="D180" s="117" t="s">
        <v>114</v>
      </c>
      <c r="E180" s="89">
        <v>1</v>
      </c>
      <c r="F180" s="166"/>
      <c r="G180" s="60">
        <f t="shared" si="7"/>
        <v>0</v>
      </c>
    </row>
    <row r="181" spans="1:7" s="100" customFormat="1" ht="25.5" customHeight="1" x14ac:dyDescent="0.25">
      <c r="A181" s="116">
        <v>16.239999999999998</v>
      </c>
      <c r="B181" s="226" t="s">
        <v>178</v>
      </c>
      <c r="C181" s="232"/>
      <c r="D181" s="117" t="s">
        <v>114</v>
      </c>
      <c r="E181" s="89">
        <v>1</v>
      </c>
      <c r="F181" s="166"/>
      <c r="G181" s="60">
        <f t="shared" si="7"/>
        <v>0</v>
      </c>
    </row>
    <row r="182" spans="1:7" s="100" customFormat="1" ht="25.5" customHeight="1" x14ac:dyDescent="0.25">
      <c r="A182" s="116">
        <v>16.25</v>
      </c>
      <c r="B182" s="226" t="s">
        <v>179</v>
      </c>
      <c r="C182" s="232"/>
      <c r="D182" s="117" t="s">
        <v>114</v>
      </c>
      <c r="E182" s="89">
        <v>1</v>
      </c>
      <c r="F182" s="166"/>
      <c r="G182" s="60">
        <f t="shared" si="7"/>
        <v>0</v>
      </c>
    </row>
    <row r="183" spans="1:7" s="100" customFormat="1" ht="26.25" customHeight="1" x14ac:dyDescent="0.25">
      <c r="A183" s="116">
        <v>16.260000000000002</v>
      </c>
      <c r="B183" s="226" t="s">
        <v>180</v>
      </c>
      <c r="C183" s="232"/>
      <c r="D183" s="117" t="s">
        <v>114</v>
      </c>
      <c r="E183" s="89">
        <v>1</v>
      </c>
      <c r="F183" s="166"/>
      <c r="G183" s="60">
        <f t="shared" si="7"/>
        <v>0</v>
      </c>
    </row>
    <row r="184" spans="1:7" s="100" customFormat="1" ht="145.5" customHeight="1" x14ac:dyDescent="0.25">
      <c r="A184" s="116">
        <v>16.27</v>
      </c>
      <c r="B184" s="264" t="s">
        <v>220</v>
      </c>
      <c r="C184" s="211"/>
      <c r="D184" s="85" t="s">
        <v>174</v>
      </c>
      <c r="E184" s="44">
        <v>1</v>
      </c>
      <c r="F184" s="167"/>
      <c r="G184" s="60">
        <f t="shared" si="7"/>
        <v>0</v>
      </c>
    </row>
    <row r="185" spans="1:7" s="100" customFormat="1" ht="49.5" customHeight="1" x14ac:dyDescent="0.25">
      <c r="A185" s="116">
        <v>16.28</v>
      </c>
      <c r="B185" s="226" t="s">
        <v>182</v>
      </c>
      <c r="C185" s="232"/>
      <c r="D185" s="117" t="s">
        <v>174</v>
      </c>
      <c r="E185" s="89">
        <v>1</v>
      </c>
      <c r="F185" s="166"/>
      <c r="G185" s="60">
        <f t="shared" si="7"/>
        <v>0</v>
      </c>
    </row>
    <row r="186" spans="1:7" s="100" customFormat="1" ht="27" customHeight="1" x14ac:dyDescent="0.25">
      <c r="A186" s="116">
        <v>16.29</v>
      </c>
      <c r="B186" s="226" t="s">
        <v>213</v>
      </c>
      <c r="C186" s="232"/>
      <c r="D186" s="117" t="s">
        <v>52</v>
      </c>
      <c r="E186" s="89">
        <v>49</v>
      </c>
      <c r="F186" s="166"/>
      <c r="G186" s="60">
        <f t="shared" si="7"/>
        <v>0</v>
      </c>
    </row>
    <row r="187" spans="1:7" s="100" customFormat="1" ht="27" customHeight="1" x14ac:dyDescent="0.25">
      <c r="A187" s="116">
        <v>16.3</v>
      </c>
      <c r="B187" s="226" t="s">
        <v>214</v>
      </c>
      <c r="C187" s="232"/>
      <c r="D187" s="117" t="s">
        <v>52</v>
      </c>
      <c r="E187" s="89">
        <v>12</v>
      </c>
      <c r="F187" s="166"/>
      <c r="G187" s="60">
        <f t="shared" si="7"/>
        <v>0</v>
      </c>
    </row>
    <row r="188" spans="1:7" s="100" customFormat="1" ht="27" customHeight="1" x14ac:dyDescent="0.25">
      <c r="A188" s="116">
        <v>16.309999999999999</v>
      </c>
      <c r="B188" s="226" t="s">
        <v>215</v>
      </c>
      <c r="C188" s="232"/>
      <c r="D188" s="117" t="s">
        <v>52</v>
      </c>
      <c r="E188" s="89">
        <v>33</v>
      </c>
      <c r="F188" s="166"/>
      <c r="G188" s="60">
        <f t="shared" si="7"/>
        <v>0</v>
      </c>
    </row>
    <row r="189" spans="1:7" s="100" customFormat="1" ht="27" customHeight="1" x14ac:dyDescent="0.25">
      <c r="A189" s="116">
        <v>16.32</v>
      </c>
      <c r="B189" s="226" t="s">
        <v>183</v>
      </c>
      <c r="C189" s="232"/>
      <c r="D189" s="117" t="s">
        <v>114</v>
      </c>
      <c r="E189" s="89">
        <v>4</v>
      </c>
      <c r="F189" s="166"/>
      <c r="G189" s="60">
        <f t="shared" si="7"/>
        <v>0</v>
      </c>
    </row>
    <row r="190" spans="1:7" s="100" customFormat="1" ht="27" customHeight="1" x14ac:dyDescent="0.25">
      <c r="A190" s="116">
        <v>16.329999999999998</v>
      </c>
      <c r="B190" s="226" t="s">
        <v>184</v>
      </c>
      <c r="C190" s="232"/>
      <c r="D190" s="117" t="s">
        <v>114</v>
      </c>
      <c r="E190" s="89">
        <v>28</v>
      </c>
      <c r="F190" s="166"/>
      <c r="G190" s="60">
        <f t="shared" si="7"/>
        <v>0</v>
      </c>
    </row>
    <row r="191" spans="1:7" s="100" customFormat="1" ht="24" customHeight="1" x14ac:dyDescent="0.25">
      <c r="A191" s="116">
        <v>16.34</v>
      </c>
      <c r="B191" s="226" t="s">
        <v>185</v>
      </c>
      <c r="C191" s="232"/>
      <c r="D191" s="117" t="s">
        <v>114</v>
      </c>
      <c r="E191" s="89">
        <v>2</v>
      </c>
      <c r="F191" s="166"/>
      <c r="G191" s="60">
        <f t="shared" si="7"/>
        <v>0</v>
      </c>
    </row>
    <row r="192" spans="1:7" s="100" customFormat="1" ht="17.25" customHeight="1" x14ac:dyDescent="0.25">
      <c r="A192" s="116">
        <v>16.350000000000001</v>
      </c>
      <c r="B192" s="226" t="s">
        <v>186</v>
      </c>
      <c r="C192" s="232"/>
      <c r="D192" s="117" t="s">
        <v>114</v>
      </c>
      <c r="E192" s="89">
        <v>15</v>
      </c>
      <c r="F192" s="166"/>
      <c r="G192" s="60">
        <f t="shared" si="7"/>
        <v>0</v>
      </c>
    </row>
    <row r="193" spans="1:7" s="100" customFormat="1" ht="17.25" customHeight="1" x14ac:dyDescent="0.25">
      <c r="A193" s="116">
        <v>16.36</v>
      </c>
      <c r="B193" s="226" t="s">
        <v>187</v>
      </c>
      <c r="C193" s="232"/>
      <c r="D193" s="117" t="s">
        <v>114</v>
      </c>
      <c r="E193" s="89">
        <v>2</v>
      </c>
      <c r="F193" s="166"/>
      <c r="G193" s="60">
        <f t="shared" si="7"/>
        <v>0</v>
      </c>
    </row>
    <row r="194" spans="1:7" s="100" customFormat="1" ht="17.25" customHeight="1" x14ac:dyDescent="0.25">
      <c r="A194" s="116">
        <v>16.37</v>
      </c>
      <c r="B194" s="226" t="s">
        <v>188</v>
      </c>
      <c r="C194" s="232"/>
      <c r="D194" s="117" t="s">
        <v>114</v>
      </c>
      <c r="E194" s="89">
        <v>2</v>
      </c>
      <c r="F194" s="166"/>
      <c r="G194" s="60">
        <f t="shared" si="7"/>
        <v>0</v>
      </c>
    </row>
    <row r="195" spans="1:7" s="100" customFormat="1" ht="39" customHeight="1" x14ac:dyDescent="0.25">
      <c r="A195" s="116">
        <v>16.38</v>
      </c>
      <c r="B195" s="226" t="s">
        <v>189</v>
      </c>
      <c r="C195" s="232"/>
      <c r="D195" s="117" t="s">
        <v>52</v>
      </c>
      <c r="E195" s="89">
        <v>48</v>
      </c>
      <c r="F195" s="166"/>
      <c r="G195" s="60">
        <f t="shared" si="7"/>
        <v>0</v>
      </c>
    </row>
    <row r="196" spans="1:7" s="100" customFormat="1" ht="25.5" customHeight="1" x14ac:dyDescent="0.25">
      <c r="A196" s="116">
        <v>16.39</v>
      </c>
      <c r="B196" s="226" t="s">
        <v>190</v>
      </c>
      <c r="C196" s="232"/>
      <c r="D196" s="117" t="s">
        <v>114</v>
      </c>
      <c r="E196" s="89">
        <v>1</v>
      </c>
      <c r="F196" s="166"/>
      <c r="G196" s="60">
        <f t="shared" si="7"/>
        <v>0</v>
      </c>
    </row>
    <row r="197" spans="1:7" s="100" customFormat="1" ht="39" customHeight="1" x14ac:dyDescent="0.25">
      <c r="A197" s="116">
        <v>16.399999999999999</v>
      </c>
      <c r="B197" s="226" t="s">
        <v>191</v>
      </c>
      <c r="C197" s="232"/>
      <c r="D197" s="117" t="s">
        <v>174</v>
      </c>
      <c r="E197" s="89">
        <v>1</v>
      </c>
      <c r="F197" s="166"/>
      <c r="G197" s="60">
        <f t="shared" si="7"/>
        <v>0</v>
      </c>
    </row>
    <row r="198" spans="1:7" s="100" customFormat="1" ht="21.75" customHeight="1" x14ac:dyDescent="0.25">
      <c r="A198" s="116">
        <v>16.41</v>
      </c>
      <c r="B198" s="226" t="s">
        <v>192</v>
      </c>
      <c r="C198" s="244"/>
      <c r="D198" s="117" t="s">
        <v>114</v>
      </c>
      <c r="E198" s="89">
        <v>1</v>
      </c>
      <c r="F198" s="166"/>
      <c r="G198" s="60">
        <f t="shared" si="7"/>
        <v>0</v>
      </c>
    </row>
    <row r="199" spans="1:7" s="100" customFormat="1" ht="38.25" customHeight="1" x14ac:dyDescent="0.25">
      <c r="A199" s="116"/>
      <c r="B199" s="210" t="s">
        <v>193</v>
      </c>
      <c r="C199" s="259"/>
      <c r="D199" s="117"/>
      <c r="E199" s="89"/>
      <c r="F199" s="166"/>
      <c r="G199" s="60"/>
    </row>
    <row r="200" spans="1:7" ht="15" customHeight="1" x14ac:dyDescent="0.25">
      <c r="A200" s="47"/>
      <c r="B200" s="224" t="s">
        <v>194</v>
      </c>
      <c r="C200" s="224"/>
      <c r="D200" s="47"/>
      <c r="E200" s="61"/>
      <c r="F200" s="165"/>
      <c r="G200" s="76">
        <f>SUM(G158:G199)</f>
        <v>0</v>
      </c>
    </row>
    <row r="201" spans="1:7" ht="15" customHeight="1" x14ac:dyDescent="0.25">
      <c r="A201" s="164"/>
      <c r="B201" s="164"/>
      <c r="C201" s="164"/>
      <c r="D201" s="164"/>
      <c r="E201" s="78"/>
      <c r="F201" s="78"/>
      <c r="G201" s="108"/>
    </row>
    <row r="202" spans="1:7" ht="15" customHeight="1" x14ac:dyDescent="0.25">
      <c r="A202" s="124">
        <v>1</v>
      </c>
      <c r="B202" s="249" t="str">
        <f>B13</f>
        <v>PRIPREMNI  RADOVI</v>
      </c>
      <c r="C202" s="249"/>
      <c r="E202" s="78"/>
      <c r="F202" s="78"/>
      <c r="G202" s="108">
        <f>G15</f>
        <v>0</v>
      </c>
    </row>
    <row r="203" spans="1:7" ht="5.25" customHeight="1" x14ac:dyDescent="0.25">
      <c r="A203" s="124"/>
      <c r="B203" s="162"/>
      <c r="C203" s="162"/>
      <c r="E203" s="78"/>
      <c r="F203" s="78"/>
      <c r="G203" s="108"/>
    </row>
    <row r="204" spans="1:7" ht="15" customHeight="1" x14ac:dyDescent="0.25">
      <c r="A204" s="124">
        <v>2</v>
      </c>
      <c r="B204" s="249" t="str">
        <f>B17</f>
        <v>ZEMLJANI RADOVI</v>
      </c>
      <c r="C204" s="249"/>
      <c r="E204" s="78"/>
      <c r="F204" s="78"/>
      <c r="G204" s="108">
        <f>G24</f>
        <v>0</v>
      </c>
    </row>
    <row r="205" spans="1:7" ht="5.25" customHeight="1" x14ac:dyDescent="0.25">
      <c r="A205" s="164"/>
      <c r="B205" s="164"/>
      <c r="C205" s="164"/>
      <c r="D205" s="164"/>
      <c r="E205" s="78"/>
      <c r="F205" s="78"/>
      <c r="G205" s="108"/>
    </row>
    <row r="206" spans="1:7" ht="14.25" customHeight="1" x14ac:dyDescent="0.25">
      <c r="A206" s="124">
        <v>3</v>
      </c>
      <c r="B206" s="249" t="str">
        <f>B26</f>
        <v>BETONSKI  I AB RADOVI</v>
      </c>
      <c r="C206" s="249"/>
      <c r="E206" s="78"/>
      <c r="F206" s="78"/>
      <c r="G206" s="108">
        <f>G38</f>
        <v>0</v>
      </c>
    </row>
    <row r="207" spans="1:7" ht="5.25" customHeight="1" x14ac:dyDescent="0.25">
      <c r="A207" s="124"/>
      <c r="B207" s="162"/>
      <c r="C207" s="162"/>
      <c r="E207" s="78"/>
      <c r="F207" s="78"/>
      <c r="G207" s="108"/>
    </row>
    <row r="208" spans="1:7" ht="11.25" customHeight="1" x14ac:dyDescent="0.25">
      <c r="A208" s="124">
        <v>4</v>
      </c>
      <c r="B208" s="249" t="str">
        <f>B40</f>
        <v>ARMIRAČKI    RADOVI</v>
      </c>
      <c r="C208" s="249"/>
      <c r="E208" s="78"/>
      <c r="F208" s="78"/>
      <c r="G208" s="108">
        <f>G44</f>
        <v>0</v>
      </c>
    </row>
    <row r="209" spans="1:7" ht="5.25" customHeight="1" x14ac:dyDescent="0.25">
      <c r="A209" s="124"/>
      <c r="B209" s="162"/>
      <c r="C209" s="162"/>
      <c r="E209" s="78"/>
      <c r="F209" s="78"/>
      <c r="G209" s="108"/>
    </row>
    <row r="210" spans="1:7" ht="15" customHeight="1" x14ac:dyDescent="0.25">
      <c r="A210" s="124">
        <v>5</v>
      </c>
      <c r="B210" s="249" t="str">
        <f>B46</f>
        <v>ZIDARSKI RADOVI</v>
      </c>
      <c r="C210" s="249"/>
      <c r="E210" s="78"/>
      <c r="F210" s="78"/>
      <c r="G210" s="108">
        <f>G56</f>
        <v>0</v>
      </c>
    </row>
    <row r="211" spans="1:7" ht="5.25" customHeight="1" x14ac:dyDescent="0.25">
      <c r="A211" s="124"/>
      <c r="B211" s="162"/>
      <c r="C211" s="162"/>
      <c r="E211" s="78"/>
      <c r="F211" s="78"/>
      <c r="G211" s="108"/>
    </row>
    <row r="212" spans="1:7" ht="12.75" customHeight="1" x14ac:dyDescent="0.25">
      <c r="A212" s="124">
        <v>6</v>
      </c>
      <c r="B212" s="249" t="str">
        <f>B58</f>
        <v>TESARSKI  RADOVI</v>
      </c>
      <c r="C212" s="249"/>
      <c r="E212" s="78"/>
      <c r="F212" s="78"/>
      <c r="G212" s="108">
        <f>G64</f>
        <v>0</v>
      </c>
    </row>
    <row r="213" spans="1:7" ht="5.25" customHeight="1" x14ac:dyDescent="0.25">
      <c r="A213" s="124"/>
      <c r="B213" s="162"/>
      <c r="C213" s="162"/>
      <c r="E213" s="78"/>
      <c r="F213" s="78"/>
      <c r="G213" s="108"/>
    </row>
    <row r="214" spans="1:7" x14ac:dyDescent="0.25">
      <c r="A214" s="124">
        <v>7</v>
      </c>
      <c r="B214" s="249" t="str">
        <f>B66</f>
        <v>MOLERSKO- FARBARSKI RADOVI</v>
      </c>
      <c r="C214" s="249"/>
      <c r="E214" s="78"/>
      <c r="F214" s="78"/>
      <c r="G214" s="108">
        <f>G69</f>
        <v>0</v>
      </c>
    </row>
    <row r="215" spans="1:7" ht="5.45" customHeight="1" x14ac:dyDescent="0.25">
      <c r="A215" s="124"/>
      <c r="B215" s="162"/>
      <c r="C215" s="162"/>
      <c r="E215" s="78"/>
      <c r="F215" s="78"/>
      <c r="G215" s="108"/>
    </row>
    <row r="216" spans="1:7" x14ac:dyDescent="0.25">
      <c r="A216" s="124">
        <v>8</v>
      </c>
      <c r="B216" s="249" t="str">
        <f>B71</f>
        <v>KERAMIČARSKI I PODOPOLAGAČKI RADOVI</v>
      </c>
      <c r="C216" s="249"/>
      <c r="E216" s="78"/>
      <c r="F216" s="78"/>
      <c r="G216" s="108">
        <f>G76</f>
        <v>0</v>
      </c>
    </row>
    <row r="217" spans="1:7" ht="5.45" customHeight="1" x14ac:dyDescent="0.25">
      <c r="A217" s="124"/>
      <c r="B217" s="162"/>
      <c r="C217" s="162"/>
      <c r="E217" s="78"/>
      <c r="F217" s="78"/>
      <c r="G217" s="108"/>
    </row>
    <row r="218" spans="1:7" x14ac:dyDescent="0.25">
      <c r="A218" s="124">
        <v>9</v>
      </c>
      <c r="B218" s="249" t="str">
        <f>B78</f>
        <v>STOLARSKI RADOVI I FASADNA STOLARIJA</v>
      </c>
      <c r="C218" s="249"/>
      <c r="E218" s="78"/>
      <c r="F218" s="78"/>
      <c r="G218" s="108">
        <f>G88</f>
        <v>0</v>
      </c>
    </row>
    <row r="219" spans="1:7" ht="5.45" customHeight="1" x14ac:dyDescent="0.25">
      <c r="A219" s="124"/>
      <c r="B219" s="162"/>
      <c r="C219" s="162"/>
      <c r="E219" s="78"/>
      <c r="F219" s="78"/>
      <c r="G219" s="108"/>
    </row>
    <row r="220" spans="1:7" x14ac:dyDescent="0.25">
      <c r="A220" s="124">
        <v>10</v>
      </c>
      <c r="B220" s="249" t="str">
        <f>B90</f>
        <v>FASADERSKI RADOVI</v>
      </c>
      <c r="C220" s="249"/>
      <c r="E220" s="78"/>
      <c r="F220" s="78"/>
      <c r="G220" s="108">
        <f>G93</f>
        <v>0</v>
      </c>
    </row>
    <row r="221" spans="1:7" ht="5.45" customHeight="1" x14ac:dyDescent="0.25">
      <c r="A221" s="124"/>
      <c r="B221" s="162"/>
      <c r="C221" s="162"/>
      <c r="E221" s="78"/>
      <c r="F221" s="78"/>
      <c r="G221" s="108"/>
    </row>
    <row r="222" spans="1:7" x14ac:dyDescent="0.25">
      <c r="A222" s="124">
        <v>11</v>
      </c>
      <c r="B222" s="249" t="str">
        <f>B95</f>
        <v>KROVOPOKRIVAČKI RADOVI</v>
      </c>
      <c r="C222" s="249"/>
      <c r="E222" s="78"/>
      <c r="F222" s="78"/>
      <c r="G222" s="108">
        <f>G97</f>
        <v>0</v>
      </c>
    </row>
    <row r="223" spans="1:7" ht="5.45" customHeight="1" x14ac:dyDescent="0.25">
      <c r="A223" s="124"/>
      <c r="B223" s="162"/>
      <c r="C223" s="162"/>
      <c r="E223" s="78"/>
      <c r="F223" s="78"/>
      <c r="G223" s="108"/>
    </row>
    <row r="224" spans="1:7" x14ac:dyDescent="0.25">
      <c r="A224" s="124">
        <v>12</v>
      </c>
      <c r="B224" s="249" t="str">
        <f>B99</f>
        <v>LIMARSKI RADOVI</v>
      </c>
      <c r="C224" s="249"/>
      <c r="E224" s="78"/>
      <c r="F224" s="78"/>
      <c r="G224" s="108">
        <f>G106</f>
        <v>0</v>
      </c>
    </row>
    <row r="225" spans="1:7" ht="5.45" customHeight="1" x14ac:dyDescent="0.25">
      <c r="A225" s="124"/>
      <c r="B225" s="162"/>
      <c r="C225" s="162"/>
      <c r="E225" s="78"/>
      <c r="F225" s="78"/>
      <c r="G225" s="108"/>
    </row>
    <row r="226" spans="1:7" x14ac:dyDescent="0.25">
      <c r="A226" s="124">
        <v>13</v>
      </c>
      <c r="B226" s="249" t="str">
        <f>B108</f>
        <v>IZOLATERSKI RADOVI</v>
      </c>
      <c r="C226" s="249"/>
      <c r="E226" s="78"/>
      <c r="F226" s="78"/>
      <c r="G226" s="108">
        <f>G115</f>
        <v>0</v>
      </c>
    </row>
    <row r="227" spans="1:7" ht="5.45" customHeight="1" x14ac:dyDescent="0.25">
      <c r="A227" s="124"/>
      <c r="B227" s="162"/>
      <c r="C227" s="162"/>
      <c r="E227" s="78"/>
      <c r="F227" s="78"/>
      <c r="G227" s="108"/>
    </row>
    <row r="228" spans="1:7" x14ac:dyDescent="0.25">
      <c r="A228" s="124">
        <v>14</v>
      </c>
      <c r="B228" s="249" t="str">
        <f>B117</f>
        <v>OSTALI RADOVI</v>
      </c>
      <c r="C228" s="249"/>
      <c r="E228" s="78"/>
      <c r="F228" s="78"/>
      <c r="G228" s="108">
        <f>G124</f>
        <v>0</v>
      </c>
    </row>
    <row r="229" spans="1:7" ht="5.45" customHeight="1" x14ac:dyDescent="0.25">
      <c r="A229" s="124"/>
      <c r="B229" s="162"/>
      <c r="C229" s="162"/>
      <c r="E229" s="78"/>
      <c r="F229" s="78"/>
      <c r="G229" s="108"/>
    </row>
    <row r="230" spans="1:7" x14ac:dyDescent="0.25">
      <c r="A230" s="124">
        <v>15</v>
      </c>
      <c r="B230" s="249" t="s">
        <v>123</v>
      </c>
      <c r="C230" s="249"/>
      <c r="E230" s="78"/>
      <c r="F230" s="78"/>
      <c r="G230" s="108">
        <f>G153</f>
        <v>0</v>
      </c>
    </row>
    <row r="231" spans="1:7" ht="5.45" customHeight="1" x14ac:dyDescent="0.25">
      <c r="A231" s="124"/>
      <c r="B231" s="162"/>
      <c r="C231" s="162"/>
      <c r="E231" s="78"/>
      <c r="F231" s="78"/>
      <c r="G231" s="108"/>
    </row>
    <row r="232" spans="1:7" x14ac:dyDescent="0.25">
      <c r="A232" s="124">
        <v>16</v>
      </c>
      <c r="B232" s="249" t="s">
        <v>151</v>
      </c>
      <c r="C232" s="249"/>
      <c r="E232" s="78"/>
      <c r="F232" s="78"/>
      <c r="G232" s="108">
        <f>G200</f>
        <v>0</v>
      </c>
    </row>
    <row r="233" spans="1:7" ht="15" customHeight="1" x14ac:dyDescent="0.25">
      <c r="A233" s="124"/>
      <c r="B233" s="162"/>
      <c r="C233" s="162"/>
      <c r="E233" s="78"/>
      <c r="F233" s="78"/>
      <c r="G233" s="108"/>
    </row>
    <row r="234" spans="1:7" ht="15" customHeight="1" x14ac:dyDescent="0.25">
      <c r="B234" s="252"/>
      <c r="C234" s="252"/>
      <c r="E234" s="78"/>
      <c r="F234" s="78"/>
      <c r="G234" s="108"/>
    </row>
    <row r="235" spans="1:7" ht="15.75" x14ac:dyDescent="0.25">
      <c r="B235" s="253" t="s">
        <v>195</v>
      </c>
      <c r="C235" s="253"/>
      <c r="D235" s="125"/>
      <c r="E235" s="126"/>
      <c r="F235" s="126"/>
      <c r="G235" s="154">
        <f>SUM(G202:G232)</f>
        <v>0</v>
      </c>
    </row>
    <row r="236" spans="1:7" x14ac:dyDescent="0.25">
      <c r="B236" s="252"/>
      <c r="C236" s="252"/>
      <c r="E236" s="78"/>
      <c r="F236" s="78"/>
      <c r="G236" s="108"/>
    </row>
    <row r="237" spans="1:7" ht="15.75" x14ac:dyDescent="0.25">
      <c r="B237" s="254" t="s">
        <v>196</v>
      </c>
      <c r="C237" s="254"/>
      <c r="D237" s="128"/>
      <c r="E237" s="129"/>
      <c r="F237" s="129"/>
      <c r="G237" s="155">
        <f>+G235*0.17</f>
        <v>0</v>
      </c>
    </row>
    <row r="238" spans="1:7" x14ac:dyDescent="0.25">
      <c r="B238" s="163"/>
      <c r="C238" s="163"/>
      <c r="E238" s="78"/>
      <c r="F238" s="78"/>
      <c r="G238" s="108"/>
    </row>
    <row r="239" spans="1:7" ht="15.75" x14ac:dyDescent="0.25">
      <c r="B239" s="251" t="s">
        <v>197</v>
      </c>
      <c r="C239" s="251"/>
      <c r="D239" s="130"/>
      <c r="E239" s="131"/>
      <c r="F239" s="131"/>
      <c r="G239" s="156">
        <f>SUM(G235:G238)</f>
        <v>0</v>
      </c>
    </row>
    <row r="240" spans="1:7" x14ac:dyDescent="0.25">
      <c r="B240" s="163"/>
      <c r="C240" s="163"/>
    </row>
    <row r="241" spans="2:7" x14ac:dyDescent="0.25">
      <c r="B241" s="250"/>
      <c r="C241" s="250"/>
      <c r="D241" s="250"/>
      <c r="E241" s="250"/>
      <c r="F241" s="250"/>
      <c r="G241" s="250"/>
    </row>
    <row r="242" spans="2:7" x14ac:dyDescent="0.25">
      <c r="B242" s="250"/>
      <c r="C242" s="250"/>
      <c r="D242" s="250"/>
      <c r="E242" s="250"/>
      <c r="F242" s="250"/>
      <c r="G242" s="250"/>
    </row>
    <row r="243" spans="2:7" x14ac:dyDescent="0.25">
      <c r="B243" s="250"/>
      <c r="C243" s="250"/>
      <c r="D243" s="250"/>
      <c r="E243" s="250"/>
      <c r="F243" s="250"/>
      <c r="G243" s="250"/>
    </row>
    <row r="244" spans="2:7" x14ac:dyDescent="0.25">
      <c r="B244" s="250"/>
      <c r="C244" s="250"/>
      <c r="D244" s="250"/>
      <c r="E244" s="250"/>
      <c r="F244" s="250"/>
      <c r="G244" s="250"/>
    </row>
    <row r="245" spans="2:7" x14ac:dyDescent="0.25">
      <c r="B245" s="250"/>
      <c r="C245" s="250"/>
      <c r="D245" s="250"/>
      <c r="E245" s="250"/>
      <c r="F245" s="250"/>
      <c r="G245" s="250"/>
    </row>
    <row r="246" spans="2:7" x14ac:dyDescent="0.25">
      <c r="B246" s="250"/>
      <c r="C246" s="250"/>
      <c r="D246" s="250"/>
      <c r="E246" s="250"/>
      <c r="F246" s="250"/>
      <c r="G246" s="250"/>
    </row>
  </sheetData>
  <mergeCells count="205">
    <mergeCell ref="B246:G246"/>
    <mergeCell ref="B239:C239"/>
    <mergeCell ref="B241:G241"/>
    <mergeCell ref="B242:G242"/>
    <mergeCell ref="B243:G243"/>
    <mergeCell ref="B244:G244"/>
    <mergeCell ref="B245:G245"/>
    <mergeCell ref="B224:C224"/>
    <mergeCell ref="B226:C226"/>
    <mergeCell ref="B228:C228"/>
    <mergeCell ref="B230:C230"/>
    <mergeCell ref="B232:C232"/>
    <mergeCell ref="B234:C234"/>
    <mergeCell ref="B235:C235"/>
    <mergeCell ref="B236:C236"/>
    <mergeCell ref="B237:C237"/>
    <mergeCell ref="B206:C206"/>
    <mergeCell ref="B208:C208"/>
    <mergeCell ref="B210:C210"/>
    <mergeCell ref="B212:C212"/>
    <mergeCell ref="B214:C214"/>
    <mergeCell ref="B216:C216"/>
    <mergeCell ref="B218:C218"/>
    <mergeCell ref="B220:C220"/>
    <mergeCell ref="B222:C222"/>
    <mergeCell ref="B194:C194"/>
    <mergeCell ref="B195:C195"/>
    <mergeCell ref="B196:C196"/>
    <mergeCell ref="B197:C197"/>
    <mergeCell ref="B198:C198"/>
    <mergeCell ref="B199:C199"/>
    <mergeCell ref="B200:C200"/>
    <mergeCell ref="B202:C202"/>
    <mergeCell ref="B204:C20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7:C147"/>
    <mergeCell ref="B148:C148"/>
    <mergeCell ref="B149:C149"/>
    <mergeCell ref="B150:C150"/>
    <mergeCell ref="B151:C151"/>
    <mergeCell ref="B152:C152"/>
    <mergeCell ref="B153:C153"/>
    <mergeCell ref="B155:C155"/>
    <mergeCell ref="B157:C15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19:C119"/>
    <mergeCell ref="B120:C120"/>
    <mergeCell ref="B121:C121"/>
    <mergeCell ref="B122:C122"/>
    <mergeCell ref="B123:C123"/>
    <mergeCell ref="B124:C124"/>
    <mergeCell ref="B126:C126"/>
    <mergeCell ref="B127:C127"/>
    <mergeCell ref="B128:C128"/>
    <mergeCell ref="B109:C109"/>
    <mergeCell ref="B110:C110"/>
    <mergeCell ref="B111:C111"/>
    <mergeCell ref="B112:C112"/>
    <mergeCell ref="B113:C113"/>
    <mergeCell ref="B114:C114"/>
    <mergeCell ref="B115:C115"/>
    <mergeCell ref="B117:C117"/>
    <mergeCell ref="B118:C11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8:C108"/>
    <mergeCell ref="B87:C87"/>
    <mergeCell ref="B88:C88"/>
    <mergeCell ref="B90:C90"/>
    <mergeCell ref="B91:C91"/>
    <mergeCell ref="B92:C92"/>
    <mergeCell ref="B93:C93"/>
    <mergeCell ref="B95:C95"/>
    <mergeCell ref="B96:C96"/>
    <mergeCell ref="B97:C9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67:C67"/>
    <mergeCell ref="B68:C68"/>
    <mergeCell ref="B69:C69"/>
    <mergeCell ref="B71:C71"/>
    <mergeCell ref="B72:C72"/>
    <mergeCell ref="B73:C73"/>
    <mergeCell ref="B74:C74"/>
    <mergeCell ref="B75:C75"/>
    <mergeCell ref="B76:C76"/>
    <mergeCell ref="B56:C56"/>
    <mergeCell ref="B58:C58"/>
    <mergeCell ref="B59:C59"/>
    <mergeCell ref="B60:C60"/>
    <mergeCell ref="B61:C61"/>
    <mergeCell ref="B62:C62"/>
    <mergeCell ref="B63:C63"/>
    <mergeCell ref="B64:C64"/>
    <mergeCell ref="B66:C6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6:C36"/>
    <mergeCell ref="B37:C37"/>
    <mergeCell ref="B38:C38"/>
    <mergeCell ref="B40:C40"/>
    <mergeCell ref="B41:C41"/>
    <mergeCell ref="B42:C42"/>
    <mergeCell ref="B43:C43"/>
    <mergeCell ref="B44:C44"/>
    <mergeCell ref="B46:C4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:F2"/>
    <mergeCell ref="C5:F5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C03E-7FCE-494F-A0DB-D1AD072235F3}">
  <dimension ref="A1:F11"/>
  <sheetViews>
    <sheetView workbookViewId="0">
      <selection activeCell="D11" sqref="D11"/>
    </sheetView>
  </sheetViews>
  <sheetFormatPr defaultRowHeight="15" x14ac:dyDescent="0.25"/>
  <cols>
    <col min="2" max="2" width="19.5703125" customWidth="1"/>
    <col min="3" max="3" width="23.140625" customWidth="1"/>
    <col min="4" max="4" width="20" customWidth="1"/>
    <col min="5" max="5" width="21.140625" customWidth="1"/>
    <col min="6" max="6" width="21.28515625" customWidth="1"/>
  </cols>
  <sheetData>
    <row r="1" spans="1:6" ht="18.95" customHeight="1" x14ac:dyDescent="0.25">
      <c r="A1" s="272" t="s">
        <v>0</v>
      </c>
      <c r="B1" s="272"/>
      <c r="C1" s="272"/>
      <c r="D1" s="272"/>
      <c r="E1" s="272"/>
      <c r="F1" s="272"/>
    </row>
    <row r="2" spans="1:6" ht="12" customHeight="1" x14ac:dyDescent="0.25">
      <c r="A2" s="5"/>
      <c r="B2" s="5"/>
      <c r="C2" s="5"/>
      <c r="D2" s="5"/>
      <c r="E2" s="5"/>
      <c r="F2" s="6"/>
    </row>
    <row r="3" spans="1:6" ht="18.95" customHeight="1" x14ac:dyDescent="0.25">
      <c r="A3" s="273" t="s">
        <v>219</v>
      </c>
      <c r="B3" s="273"/>
      <c r="C3" s="273"/>
      <c r="D3" s="273"/>
      <c r="E3" s="273"/>
      <c r="F3" s="273"/>
    </row>
    <row r="4" spans="1:6" ht="12" customHeight="1" x14ac:dyDescent="0.25">
      <c r="A4" s="274"/>
      <c r="B4" s="274"/>
      <c r="C4" s="274"/>
      <c r="D4" s="274"/>
      <c r="E4" s="274"/>
      <c r="F4" s="274"/>
    </row>
    <row r="5" spans="1:6" s="1" customFormat="1" ht="18.95" customHeight="1" x14ac:dyDescent="0.25">
      <c r="A5" s="275" t="s">
        <v>8</v>
      </c>
      <c r="B5" s="275"/>
      <c r="C5" s="275"/>
      <c r="D5" s="275"/>
      <c r="E5" s="275"/>
      <c r="F5" s="275"/>
    </row>
    <row r="6" spans="1:6" s="1" customFormat="1" ht="12" customHeight="1" x14ac:dyDescent="0.25">
      <c r="A6" s="6"/>
      <c r="B6" s="6"/>
      <c r="C6" s="6"/>
      <c r="D6" s="6"/>
      <c r="E6" s="6"/>
      <c r="F6" s="6"/>
    </row>
    <row r="7" spans="1:6" ht="32.25" customHeight="1" x14ac:dyDescent="0.2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</row>
    <row r="8" spans="1:6" ht="18.95" customHeight="1" x14ac:dyDescent="0.25">
      <c r="A8" s="7">
        <v>1</v>
      </c>
      <c r="B8" s="2">
        <v>4</v>
      </c>
      <c r="C8" s="3"/>
      <c r="D8" s="4">
        <f>SUM(B8:B8)*C8</f>
        <v>0</v>
      </c>
      <c r="E8" s="4">
        <f t="shared" ref="E8:E10" si="0">D8*0.17</f>
        <v>0</v>
      </c>
      <c r="F8" s="4">
        <f t="shared" ref="F8:F10" si="1">D8+E8</f>
        <v>0</v>
      </c>
    </row>
    <row r="9" spans="1:6" ht="18.95" customHeight="1" x14ac:dyDescent="0.25">
      <c r="A9" s="7">
        <v>2</v>
      </c>
      <c r="B9" s="2">
        <v>1</v>
      </c>
      <c r="C9" s="3"/>
      <c r="D9" s="4">
        <f>SUM(B9:B9)*C9</f>
        <v>0</v>
      </c>
      <c r="E9" s="4">
        <f t="shared" si="0"/>
        <v>0</v>
      </c>
      <c r="F9" s="4">
        <f t="shared" si="1"/>
        <v>0</v>
      </c>
    </row>
    <row r="10" spans="1:6" ht="18.95" customHeight="1" x14ac:dyDescent="0.25">
      <c r="A10" s="7">
        <v>3</v>
      </c>
      <c r="B10" s="2">
        <v>1</v>
      </c>
      <c r="C10" s="3"/>
      <c r="D10" s="4">
        <f>SUM(B10:B10)*C10</f>
        <v>0</v>
      </c>
      <c r="E10" s="4">
        <f t="shared" si="0"/>
        <v>0</v>
      </c>
      <c r="F10" s="4">
        <f t="shared" si="1"/>
        <v>0</v>
      </c>
    </row>
    <row r="11" spans="1:6" ht="18.95" customHeight="1" x14ac:dyDescent="0.25">
      <c r="A11" s="9"/>
      <c r="B11" s="10"/>
      <c r="C11" s="11" t="s">
        <v>7</v>
      </c>
      <c r="D11" s="11">
        <f>SUM(D8:D10)</f>
        <v>0</v>
      </c>
      <c r="E11" s="11">
        <f>SUM(E8:E10)</f>
        <v>0</v>
      </c>
      <c r="F11" s="11">
        <f>SUM(F8:F10)</f>
        <v>0</v>
      </c>
    </row>
  </sheetData>
  <mergeCells count="4">
    <mergeCell ref="A1:F1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9" ma:contentTypeDescription="Create a new document." ma:contentTypeScope="" ma:versionID="53f1c5905bf2c527ea1fc2fb0a13948d">
  <xsd:schema xmlns:xsd="http://www.w3.org/2001/XMLSchema" xmlns:xs="http://www.w3.org/2001/XMLSchema" xmlns:p="http://schemas.microsoft.com/office/2006/metadata/properties" xmlns:ns2="b2afbfc0-3ecf-4a30-a8ef-29ed9e9da4b2" xmlns:ns3="de777af5-75c5-4059-8842-b3ca2d118c77" targetNamespace="http://schemas.microsoft.com/office/2006/metadata/properties" ma:root="true" ma:fieldsID="70004c6448c4cd61bb341f62aedefb52" ns2:_="" ns3:_="">
    <xsd:import namespace="b2afbfc0-3ecf-4a30-a8ef-29ed9e9da4b2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FCE8A-FC62-4ABF-A7C0-6978141511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B3D5B3-B786-437B-8562-132E2CC6AAD1}"/>
</file>

<file path=customXml/itemProps3.xml><?xml version="1.0" encoding="utf-8"?>
<ds:datastoreItem xmlns:ds="http://schemas.openxmlformats.org/officeDocument/2006/customXml" ds:itemID="{7C2A2306-5E6B-4245-AF48-5EABECB88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TIP 1</vt:lpstr>
      <vt:lpstr>TIP 2</vt:lpstr>
      <vt:lpstr>TIP 3</vt:lpstr>
      <vt:lpstr>Rekapitulacija Bijeljina</vt:lpstr>
    </vt:vector>
  </TitlesOfParts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Danko Jovanovic</dc:creator>
  <cp:lastModifiedBy>Zlatko Selimovic</cp:lastModifiedBy>
  <cp:lastPrinted>2018-08-13T08:47:01Z</cp:lastPrinted>
  <dcterms:created xsi:type="dcterms:W3CDTF">2014-10-01T20:03:41Z</dcterms:created>
  <dcterms:modified xsi:type="dcterms:W3CDTF">2019-10-01T11:17:23Z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