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rolina.rocon\OneDrive - United Nations Development Programme\Desktop\Final Technical Package TB\BOQ\"/>
    </mc:Choice>
  </mc:AlternateContent>
  <xr:revisionPtr revIDLastSave="208" documentId="8_{5AFE47A8-0D5B-43C5-AFC4-11A995278046}" xr6:coauthVersionLast="44" xr6:coauthVersionMax="44" xr10:uidLastSave="{4B3B3FC9-866A-45E8-9922-89E8A501C5BA}"/>
  <bookViews>
    <workbookView xWindow="-108" yWindow="-108" windowWidth="23256" windowHeight="12576" tabRatio="500" xr2:uid="{00000000-000D-0000-FFFF-FFFF00000000}"/>
  </bookViews>
  <sheets>
    <sheet name="SUMMARY" sheetId="2" r:id="rId1"/>
    <sheet name="WAITING SHELTER" sheetId="1" r:id="rId2"/>
  </sheets>
  <definedNames>
    <definedName name="_xlnm.Print_Area" localSheetId="0">SUMMARY!$A$1:$C$21</definedName>
    <definedName name="_xlnm.Print_Area" localSheetId="1">'WAITING SHELTER'!$A$1:$F$85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4" i="1"/>
  <c r="A5" i="1"/>
  <c r="A1" i="1"/>
  <c r="F84" i="1" l="1"/>
  <c r="F80" i="1"/>
  <c r="F83" i="1"/>
  <c r="F79" i="1"/>
  <c r="F72" i="1"/>
  <c r="F73" i="1"/>
  <c r="F74" i="1"/>
  <c r="F75" i="1"/>
  <c r="F76" i="1"/>
  <c r="F71" i="1"/>
  <c r="F64" i="1"/>
  <c r="F65" i="1"/>
  <c r="F66" i="1"/>
  <c r="F67" i="1"/>
  <c r="F68" i="1"/>
  <c r="F63" i="1"/>
  <c r="F56" i="1"/>
  <c r="F57" i="1"/>
  <c r="F58" i="1"/>
  <c r="F59" i="1"/>
  <c r="F60" i="1"/>
  <c r="F55" i="1"/>
  <c r="F50" i="1"/>
  <c r="F51" i="1"/>
  <c r="F52" i="1"/>
  <c r="F48" i="1"/>
  <c r="F49" i="1"/>
  <c r="F47" i="1"/>
  <c r="F42" i="1"/>
  <c r="F43" i="1"/>
  <c r="F44" i="1"/>
  <c r="F38" i="1"/>
  <c r="F39" i="1"/>
  <c r="F40" i="1"/>
  <c r="F41" i="1"/>
  <c r="F37" i="1"/>
  <c r="F34" i="1"/>
  <c r="F30" i="1"/>
  <c r="F32" i="1"/>
  <c r="F24" i="1"/>
  <c r="F25" i="1"/>
  <c r="F26" i="1"/>
  <c r="F27" i="1"/>
  <c r="F28" i="1"/>
  <c r="F29" i="1"/>
  <c r="F23" i="1"/>
  <c r="F11" i="1"/>
  <c r="F12" i="1"/>
  <c r="F13" i="1"/>
  <c r="F14" i="1"/>
  <c r="F15" i="1"/>
  <c r="F16" i="1"/>
  <c r="F17" i="1"/>
  <c r="F18" i="1"/>
  <c r="F19" i="1"/>
  <c r="F20" i="1"/>
  <c r="F10" i="1"/>
  <c r="F9" i="1"/>
  <c r="F81" i="1" l="1"/>
  <c r="F85" i="1"/>
  <c r="C17" i="2" s="1"/>
  <c r="F21" i="1"/>
  <c r="C9" i="2" s="1"/>
  <c r="C16" i="2"/>
  <c r="D31" i="1"/>
  <c r="F31" i="1" s="1"/>
  <c r="D33" i="1"/>
  <c r="F33" i="1" s="1"/>
  <c r="F77" i="1" l="1"/>
  <c r="C15" i="2" s="1"/>
  <c r="F69" i="1"/>
  <c r="C14" i="2" s="1"/>
  <c r="F53" i="1"/>
  <c r="C12" i="2" s="1"/>
  <c r="F35" i="1"/>
  <c r="C10" i="2" s="1"/>
  <c r="F61" i="1"/>
  <c r="C13" i="2" s="1"/>
  <c r="F45" i="1"/>
  <c r="C11" i="2" s="1"/>
  <c r="C19" i="2" l="1"/>
  <c r="C20" i="2" s="1"/>
  <c r="C21" i="2" s="1"/>
</calcChain>
</file>

<file path=xl/sharedStrings.xml><?xml version="1.0" encoding="utf-8"?>
<sst xmlns="http://schemas.openxmlformats.org/spreadsheetml/2006/main" count="175" uniqueCount="148">
  <si>
    <t>Fornecimento e montagem de Placa de obra, com os dizeres conforme indicado no desenho e sua remocao no final da obra</t>
  </si>
  <si>
    <t>Pagamento e obtenção de despesas legais de licenças camarárias, taxas e emolumentos</t>
  </si>
  <si>
    <t>Limpeza e remoção por meios mecanicos de todo o material resultante dos trabalhos para o vazadouro</t>
  </si>
  <si>
    <t>Marcação e colocação de cangalho para a implantação da obra, incluindo trabalhos complementares</t>
  </si>
  <si>
    <t>ITEM</t>
  </si>
  <si>
    <t>UN</t>
  </si>
  <si>
    <t>SUB TOTAL 1</t>
  </si>
  <si>
    <t>Aterro em caixa de pavimento com material do emprestimo, incluindo a rega e compactação em camadas de 10cm</t>
  </si>
  <si>
    <t>Rega e compactação do leito das fundações, com uso de compactadora</t>
  </si>
  <si>
    <t>Fornecimento e assentamento de pedra mediana (enrocamento) no leito da fundação, com uma espessura de 0.10m</t>
  </si>
  <si>
    <t>Fornecimento e aplicação de betão de limpeza em fundações incluindo trabalhos complementares</t>
  </si>
  <si>
    <t>Fornecimento e colocação de chapas IBR 0.6mm Aluminozincadas, incluindo cumeeira em chapalisa, acessorios de fixacao e todos os trabalhos complementares</t>
  </si>
  <si>
    <t>QUANT.</t>
  </si>
  <si>
    <t>RESUMO</t>
  </si>
  <si>
    <t>SUB TOTAL 2</t>
  </si>
  <si>
    <t>SUB TOTAL 3</t>
  </si>
  <si>
    <t>SUB TOTAL 4</t>
  </si>
  <si>
    <t>SUB TOTAL 5</t>
  </si>
  <si>
    <t>SUB TOTAL 6</t>
  </si>
  <si>
    <t>SUB TOTAL 7</t>
  </si>
  <si>
    <t>SUB TOTAL 8</t>
  </si>
  <si>
    <t>SUB TOTAL 9</t>
  </si>
  <si>
    <t>Un</t>
  </si>
  <si>
    <t>Vg</t>
  </si>
  <si>
    <t>m3</t>
  </si>
  <si>
    <t>m2</t>
  </si>
  <si>
    <t>ml</t>
  </si>
  <si>
    <t>Supply and assembly the site sign with project information, according with the Drawing</t>
  </si>
  <si>
    <t>Cleaning and removal of debris to the ditch</t>
  </si>
  <si>
    <t>Hard core filling under trenches surface base, 0.10m thick, including complementary works</t>
  </si>
  <si>
    <t>Opening trenches for foundation work, including complementary works</t>
  </si>
  <si>
    <t>Hard core filling under pavement surface base, 0.10m thick, including complementary works</t>
  </si>
  <si>
    <t>Backfilling under trenches surface base in 200mm layers in to a minimum density of 95% including complementary works</t>
  </si>
  <si>
    <t>Backfilling under trenches surface base  including complementary works</t>
  </si>
  <si>
    <t>Foundation and brickwork setting out, including all complementary works</t>
  </si>
  <si>
    <t>Supply and Assembly of light Concrete under foundation surface, including all complementary works</t>
  </si>
  <si>
    <t>Supply and Assembly of B25 Concrete in foundation, Pavement, columns and Beams, including formworks and all complementary works</t>
  </si>
  <si>
    <t>Supply and Assembly of Class A400 Ø6mm steel reinforcement to beams and columns stirrups, including bending, conection wire and all complementary works</t>
  </si>
  <si>
    <t>I</t>
  </si>
  <si>
    <t>II</t>
  </si>
  <si>
    <t>IV</t>
  </si>
  <si>
    <t>V</t>
  </si>
  <si>
    <t>VI</t>
  </si>
  <si>
    <t>VII</t>
  </si>
  <si>
    <t>VIII</t>
  </si>
  <si>
    <t>IX</t>
  </si>
  <si>
    <t>Fornecimento e aplicacao de anti termitas de acordo com instrucoes do fabricante</t>
  </si>
  <si>
    <t>Anti termite treatment according with the manufactture's instructions</t>
  </si>
  <si>
    <t>un</t>
  </si>
  <si>
    <t>Payment of municipal licenses and taxes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</si>
  <si>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</si>
  <si>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</si>
  <si>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</si>
  <si>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</si>
  <si>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</si>
  <si>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</si>
  <si>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</si>
  <si>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</si>
  <si>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</si>
  <si>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</si>
  <si>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</si>
  <si>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</si>
  <si>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</si>
  <si>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</si>
  <si>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</si>
  <si>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</si>
  <si>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</t>
  </si>
  <si>
    <t>5.1</t>
  </si>
  <si>
    <t>4.2</t>
  </si>
  <si>
    <t>4.3</t>
  </si>
  <si>
    <t>5.2</t>
  </si>
  <si>
    <t>5.3</t>
  </si>
  <si>
    <t>6.1</t>
  </si>
  <si>
    <t>6.2</t>
  </si>
  <si>
    <t>6.3</t>
  </si>
  <si>
    <t>Execução de reboco em paredes, pilares e vigas devidamente regularizado com argamassa de cimento e areia ao traço 1:4,incluindo trabalhos complementares</t>
  </si>
  <si>
    <t>Execução da betonilha lisa esponjada, feita de argamassa de cimento e areia ao traço 1:3 em pavimento incluindo trabalhos complementares</t>
  </si>
  <si>
    <t>7.1</t>
  </si>
  <si>
    <t>7.2</t>
  </si>
  <si>
    <t>7.3</t>
  </si>
  <si>
    <t>9.1</t>
  </si>
  <si>
    <t>Instalação da Rede de Drenagem de Águas Pluviais em PVC ( Caleiras e tubos de queda) incluindo todos os acessórios de ligação e fixação e trabalhos complementares</t>
  </si>
  <si>
    <t>Execução de tanque de lavar as mãos (800mmx600mmx 1200) em alvenaria rebocada com argamassa impermeabilizante, incluindo sistema de descarga das águas atá ao dreno em tubo PVC 110mm, e todos acessórios necessários ao bom funcionamento</t>
  </si>
  <si>
    <t>Construct a masonry wash hand basin (800mmx600mmx1200mm), finished with waterproof cement, including conection to the sawage with 110mm PVC pipe and all necessary acessories</t>
  </si>
  <si>
    <t>Construção de um dreno com 1500mm de diametro e 2000mm de profundidade, incluindo trabalhos de escavação, aplicação de fundo em pedra e tampa em betão armado</t>
  </si>
  <si>
    <t>Supply and assembly of electrical system, including 2 fluorescent luminaries and 2 16A external outlets</t>
  </si>
  <si>
    <t>8.1</t>
  </si>
  <si>
    <t>Supply and assembly o f PVC  rain water colect system (gutter and down pipes), including fixing and connections acessories and all complementary works</t>
  </si>
  <si>
    <t>Construction of  1500mm diameter and 2000mm deep soak pit, including excavation work, backfill with stone and reinforced concrete cover</t>
  </si>
  <si>
    <t>Pintura das paredes, pilares e vigas  a duas demãos com tinta apropriada, incluindo aplicação de primário e todos trabalhos preparatórios e complementares</t>
  </si>
  <si>
    <t>Wall, columns and beams painting, including primer and all preparatory and complementary work</t>
  </si>
  <si>
    <t>Supply and fixing 0.60mm IBR roof sheet including galvanised ridge cap, fixing acessories and all complementary works</t>
  </si>
  <si>
    <t>Supply and Assembly of timber trusses according with the drawings, including juntions acessories and all complementary works</t>
  </si>
  <si>
    <t>Fornecimento e execução de alvenaria de fundação em blocos de 0.20 m maciços e assentes com argamassa de cimento e areia ao traço de 1:4 incluindo trabalhos complementares</t>
  </si>
  <si>
    <t>Fornecimento e aplicação de betão B25 em Sapatas corridas e isoladas,  laje de pavimento, pilares e Vigas, incluindo cofragem, vibração e todos os trabalhos complementares.</t>
  </si>
  <si>
    <t>Abertura de caboucos para as Sapatas das fundações dos pilares, a uma profundidade de 1.00 m e 0,60 m para sapata corrida para assentamento da alvenaria de fundação</t>
  </si>
  <si>
    <t xml:space="preserve">Mobilização e desmobilização de pessoal alocado a obra, incluindo aprovisionamento de máquinas e equipamentos </t>
  </si>
  <si>
    <t>Supply and laying of masonry 0.20m thick solid brick in the foundations, laid with cement mortar and sand ratio 1:4 including all complementary work</t>
  </si>
  <si>
    <t>Cement and sand ratio 1:4, plaster in walls, columns and beams, including all preparatory and complementary work</t>
  </si>
  <si>
    <t>Cement and sand ratio 1:3, Hard Regular screed in pavement, including all preparatory and complementary works</t>
  </si>
  <si>
    <t>Fornecimento e montagem de bancos prefabricados 1.9x0.6m em betão armado, incluindo trabalhos complementares</t>
  </si>
  <si>
    <t>Fornecimento e execução de alvenaria de elevacao e proteccao do tanque de lavar as maos em blocos vazados de 0,15 m e assentes com argamassa de cimento e areia ao traço de 1:5 incluindo trabalhos complementares</t>
  </si>
  <si>
    <t>Supply and laying of masonry 0.15m thick wall with cement mortar and sand ratio 1:5, including all complementary work</t>
  </si>
  <si>
    <t>Fornecimento e execução de alvenaria em empena em blocos vazados de 0,15 m e assentes com argamassa de cimento e areia ao traço de 1:5 incluindo trabalhos complementares</t>
  </si>
  <si>
    <t>Supply and laying of masonry 0.15m thick brick, laid with cement mortar and sand ratio 1:5, including all complementary work</t>
  </si>
  <si>
    <t>Instalação de rede eléctrica com fornecimento e aplicação de 2 candeeiros fluorescentes de 18w e 2 tomadas exteriores 16A do tipo estanque, incluindo material de fixação para o seu bom funcionamento</t>
  </si>
  <si>
    <t>Kg</t>
  </si>
  <si>
    <t>Aterro em fundações com material proveniente das escavações, incluindo trabalhos complementares</t>
  </si>
  <si>
    <t>Fornecimento e aplicação de Ferro Ø10mm da Classe A400 nervurado para as as sapatas isoladas e pilare e vigas incluindo todos os trabalhos complementares de dobragem e amarracao</t>
  </si>
  <si>
    <t>PRELIMINARES / PRELIMINARY WORKS</t>
  </si>
  <si>
    <t>MOVIMENTO DE TERRA / EARTHWORKS</t>
  </si>
  <si>
    <t>ACO BETAO E COFRAGEM / CONCRETE, STEEL AND FORM WORKS</t>
  </si>
  <si>
    <t>ALVENARIAS / MASONRY</t>
  </si>
  <si>
    <t>COBERTURA / ROOF WORKS</t>
  </si>
  <si>
    <t>ACABAMENTOS / FINISHINGS</t>
  </si>
  <si>
    <t>REDE HIDRAULICA / HYDRAULICS</t>
  </si>
  <si>
    <t>INSTALACAO ELECTRICA / ELECTRICITY</t>
  </si>
  <si>
    <t>BANCOS / BENCHES</t>
  </si>
  <si>
    <t>Fornecimento e aplicação de ferro Ø6mm da Classe A400, para execucao de estribos de vigas e pilares, incluindo todos trabalhos complementares de dobragem e amarracao</t>
  </si>
  <si>
    <t>Supply and Assembly of 70x50mm timber Purlins, including juntions acessories and all complementary works</t>
  </si>
  <si>
    <t>Fornecimento e aplicação de asnas em madeira de pinho tratada de 150x50mm (ver peças desenhadas) incluindo acessórios de fixação e ligação e todos trabalhos complementares, inclusive chapa metálica de ferro liso espessura 5mm para ancoragem das asnas na viga de coroamento, conforme detalhe em projeto</t>
  </si>
  <si>
    <t>Fornecimento e aplicação de madres em madeira de pinho tratada 70x50mm espaçadas a 600mm incluindo acessórios de fixação e ligação e todos trabalhos complementares</t>
  </si>
  <si>
    <t>Supply and assembly of reinforced concrete benches 2.00x0.6m</t>
  </si>
  <si>
    <t>Supply and Assembly of Class A400 Ø10mm steel reinforcement in foundations, columns and beams, including bending, connection wire and all complementary works</t>
  </si>
  <si>
    <t>Fornecimento e assentamento de Enrocamento em caixa de pavimento com uma espessura de 0,10m, incluindo rega e compactacao</t>
  </si>
  <si>
    <t>Irrigate and compact the foundation soil with compactor machinery</t>
  </si>
  <si>
    <t>IVA / VAT 17%</t>
  </si>
  <si>
    <t>MAPA DE QUANTIDADES / BILL OF QUANTITIES</t>
  </si>
  <si>
    <t>DESCRIÇÃO / DESCRIPTION</t>
  </si>
  <si>
    <t>I.  PRELIMINARES / PRELIMINARY WORKS</t>
  </si>
  <si>
    <t>Mobilization and demobilization of technical people, including machinery and equipment</t>
  </si>
  <si>
    <t>II.  MOVIMENTO DE TERRA / EARTHWORK</t>
  </si>
  <si>
    <t>III.  ACO BETAO E COFRAGEM / STEEL CONCRETE AND FORMWORK</t>
  </si>
  <si>
    <t>IV. ALVENARIAS / MASONRY</t>
  </si>
  <si>
    <t>VI. ACABAMENTOS / FINISHING</t>
  </si>
  <si>
    <t>IX. BANCOS / BENCHES</t>
  </si>
  <si>
    <t>VIII.  INSTALACAO ELECTRICA / ELECTRICITY</t>
  </si>
  <si>
    <t>VII.  REDE HIDRAULICA / HYDRAULICS</t>
  </si>
  <si>
    <t>V. COBERTURA / ROOF WORKS</t>
  </si>
  <si>
    <t xml:space="preserve"> PREÇO UNITÁRIO / UNIT PRICE</t>
  </si>
  <si>
    <t xml:space="preserve"> PREÇO TOTAL / TOTAL PRICE </t>
  </si>
  <si>
    <t xml:space="preserve"> PREÇO TOTAL / TOTAL PRICE</t>
  </si>
  <si>
    <t>TOTAL</t>
  </si>
  <si>
    <t>SubTotal</t>
  </si>
  <si>
    <t>ITB/MOZ10/2020/001</t>
  </si>
  <si>
    <t>CONSTRUCTION OF SEVENTEEN (17) WAITING SHELTERS AND FIVE (5) WARDS FOR TB CLINICS IN FOUR (4) PROVINCES – FOUR (4) LOTS</t>
  </si>
  <si>
    <t>ALPENDRE DE ESPERA TUBERCULOSE / TB WAITING SHELTER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</si>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</sst>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"/>
    <numFmt numFmtId="165" formatCode="#,##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sz val="10"/>
      <color rgb="FFFF0000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3"/>
      <name val="Arial Narrow"/>
      <family val="2"/>
    </font>
    <font>
      <i/>
      <sz val="10"/>
      <name val="Arial Narrow"/>
      <family val="2"/>
    </font>
    <font>
      <b/>
      <sz val="10"/>
      <color rgb="FFFFFFFF"/>
      <name val="Arial Narrow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87">
    <xf numFmtId="0" fontId="0" fillId="0" borderId="0" xfId="0"/>
    <xf numFmtId="2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/>
    <xf numFmtId="2" fontId="4" fillId="0" borderId="2" xfId="0" applyNumberFormat="1" applyFont="1" applyBorder="1" applyAlignment="1" applyProtection="1">
      <alignment vertical="center" wrapText="1"/>
    </xf>
    <xf numFmtId="2" fontId="3" fillId="0" borderId="2" xfId="0" applyNumberFormat="1" applyFont="1" applyBorder="1" applyAlignment="1" applyProtection="1">
      <alignment vertical="center" wrapText="1"/>
    </xf>
    <xf numFmtId="2" fontId="4" fillId="0" borderId="0" xfId="0" applyNumberFormat="1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43" fontId="8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vertical="center" wrapText="1"/>
    </xf>
    <xf numFmtId="164" fontId="11" fillId="0" borderId="2" xfId="117" applyNumberFormat="1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vertical="center"/>
    </xf>
    <xf numFmtId="165" fontId="4" fillId="5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justify" vertical="center" wrapText="1"/>
    </xf>
    <xf numFmtId="43" fontId="4" fillId="0" borderId="6" xfId="0" applyNumberFormat="1" applyFont="1" applyBorder="1" applyAlignment="1">
      <alignment vertical="center"/>
    </xf>
    <xf numFmtId="165" fontId="4" fillId="5" borderId="6" xfId="0" applyNumberFormat="1" applyFont="1" applyFill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5" fillId="5" borderId="6" xfId="0" applyNumberFormat="1" applyFont="1" applyFill="1" applyBorder="1" applyAlignment="1">
      <alignment horizontal="right" vertical="center"/>
    </xf>
    <xf numFmtId="43" fontId="3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horizontal="left" vertical="center" indent="2"/>
    </xf>
    <xf numFmtId="2" fontId="3" fillId="0" borderId="0" xfId="0" applyNumberFormat="1" applyFont="1" applyBorder="1" applyAlignment="1" applyProtection="1">
      <alignment wrapText="1"/>
    </xf>
    <xf numFmtId="2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43" fontId="5" fillId="0" borderId="0" xfId="0" applyNumberFormat="1" applyFont="1" applyBorder="1" applyAlignment="1">
      <alignment wrapText="1"/>
    </xf>
    <xf numFmtId="4" fontId="13" fillId="2" borderId="6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43" fontId="13" fillId="2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" fontId="3" fillId="6" borderId="5" xfId="0" applyNumberFormat="1" applyFont="1" applyFill="1" applyBorder="1" applyAlignment="1">
      <alignment horizontal="right" vertical="center" wrapText="1"/>
    </xf>
    <xf numFmtId="43" fontId="3" fillId="3" borderId="3" xfId="0" applyNumberFormat="1" applyFont="1" applyFill="1" applyBorder="1" applyAlignment="1">
      <alignment vertical="center"/>
    </xf>
    <xf numFmtId="0" fontId="14" fillId="0" borderId="0" xfId="0" applyFont="1"/>
    <xf numFmtId="4" fontId="3" fillId="2" borderId="6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left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left"/>
    </xf>
    <xf numFmtId="2" fontId="4" fillId="3" borderId="6" xfId="0" applyNumberFormat="1" applyFont="1" applyFill="1" applyBorder="1" applyProtection="1"/>
    <xf numFmtId="0" fontId="4" fillId="0" borderId="6" xfId="0" applyFont="1" applyBorder="1" applyAlignment="1" applyProtection="1">
      <alignment wrapText="1"/>
    </xf>
    <xf numFmtId="0" fontId="4" fillId="0" borderId="6" xfId="0" applyFont="1" applyBorder="1" applyAlignment="1" applyProtection="1">
      <alignment horizontal="center"/>
    </xf>
    <xf numFmtId="2" fontId="4" fillId="0" borderId="6" xfId="0" applyNumberFormat="1" applyFont="1" applyBorder="1" applyProtection="1"/>
    <xf numFmtId="2" fontId="4" fillId="0" borderId="6" xfId="0" applyNumberFormat="1" applyFont="1" applyBorder="1" applyProtection="1">
      <protection locked="0"/>
    </xf>
    <xf numFmtId="0" fontId="12" fillId="0" borderId="6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right"/>
    </xf>
    <xf numFmtId="2" fontId="4" fillId="3" borderId="6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wrapText="1"/>
    </xf>
    <xf numFmtId="0" fontId="4" fillId="7" borderId="6" xfId="0" applyFont="1" applyFill="1" applyBorder="1" applyAlignment="1" applyProtection="1">
      <alignment wrapText="1"/>
    </xf>
    <xf numFmtId="0" fontId="12" fillId="0" borderId="6" xfId="0" applyFont="1" applyFill="1" applyBorder="1" applyAlignment="1" applyProtection="1">
      <alignment wrapText="1"/>
    </xf>
    <xf numFmtId="2" fontId="3" fillId="0" borderId="2" xfId="0" applyNumberFormat="1" applyFont="1" applyBorder="1" applyAlignment="1" applyProtection="1">
      <alignment wrapText="1"/>
    </xf>
    <xf numFmtId="4" fontId="3" fillId="2" borderId="7" xfId="0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/>
    </xf>
    <xf numFmtId="2" fontId="4" fillId="3" borderId="8" xfId="0" applyNumberFormat="1" applyFont="1" applyFill="1" applyBorder="1" applyProtection="1"/>
    <xf numFmtId="0" fontId="4" fillId="0" borderId="7" xfId="0" applyFont="1" applyBorder="1" applyAlignment="1" applyProtection="1">
      <alignment horizontal="center" vertical="center"/>
    </xf>
    <xf numFmtId="43" fontId="4" fillId="0" borderId="8" xfId="117" applyFont="1" applyBorder="1" applyAlignment="1">
      <alignment horizontal="right"/>
    </xf>
    <xf numFmtId="2" fontId="3" fillId="0" borderId="8" xfId="0" applyNumberFormat="1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2" fontId="4" fillId="0" borderId="10" xfId="0" applyNumberFormat="1" applyFont="1" applyBorder="1" applyProtection="1"/>
    <xf numFmtId="2" fontId="4" fillId="0" borderId="10" xfId="0" applyNumberFormat="1" applyFont="1" applyBorder="1" applyProtection="1">
      <protection locked="0"/>
    </xf>
    <xf numFmtId="2" fontId="3" fillId="0" borderId="11" xfId="0" applyNumberFormat="1" applyFont="1" applyBorder="1" applyProtection="1"/>
    <xf numFmtId="4" fontId="10" fillId="0" borderId="1" xfId="0" applyNumberFormat="1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</cellXfs>
  <cellStyles count="118">
    <cellStyle name="Comma" xfId="117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BreakPreview" zoomScale="80" zoomScaleNormal="100" zoomScaleSheetLayoutView="80" workbookViewId="0">
      <selection activeCell="D2" sqref="D2"/>
    </sheetView>
  </sheetViews>
  <sheetFormatPr defaultColWidth="11" defaultRowHeight="15.6" x14ac:dyDescent="0.3"/>
  <cols>
    <col min="1" max="1" width="9.59765625" style="39" customWidth="1"/>
    <col min="2" max="2" width="53.19921875" style="39" customWidth="1"/>
    <col min="3" max="3" width="15.5" style="39" customWidth="1"/>
  </cols>
  <sheetData>
    <row r="1" spans="1:4" x14ac:dyDescent="0.3">
      <c r="A1" s="73" t="s">
        <v>144</v>
      </c>
      <c r="B1" s="74"/>
      <c r="C1" s="32"/>
      <c r="D1" s="1"/>
    </row>
    <row r="2" spans="1:4" ht="28.2" customHeight="1" x14ac:dyDescent="0.3">
      <c r="A2" s="73" t="s">
        <v>145</v>
      </c>
      <c r="B2" s="74"/>
      <c r="C2" s="12"/>
      <c r="D2" s="1"/>
    </row>
    <row r="3" spans="1:4" ht="16.5" customHeight="1" x14ac:dyDescent="0.3">
      <c r="A3" s="77"/>
      <c r="B3" s="78"/>
      <c r="C3" s="13"/>
      <c r="D3" s="1"/>
    </row>
    <row r="4" spans="1:4" ht="16.5" customHeight="1" x14ac:dyDescent="0.3">
      <c r="A4" s="79" t="s">
        <v>146</v>
      </c>
      <c r="B4" s="80"/>
      <c r="C4" s="15" t="s">
        <v>13</v>
      </c>
      <c r="D4" s="1"/>
    </row>
    <row r="5" spans="1:4" x14ac:dyDescent="0.3">
      <c r="A5" s="79" t="s">
        <v>127</v>
      </c>
      <c r="B5" s="80"/>
      <c r="C5" s="15" t="s">
        <v>147</v>
      </c>
      <c r="D5" s="1"/>
    </row>
    <row r="6" spans="1:4" x14ac:dyDescent="0.3">
      <c r="A6" s="75"/>
      <c r="B6" s="75"/>
      <c r="C6" s="14"/>
      <c r="D6" s="1"/>
    </row>
    <row r="7" spans="1:4" ht="38.4" customHeight="1" x14ac:dyDescent="0.3">
      <c r="A7" s="33" t="s">
        <v>4</v>
      </c>
      <c r="B7" s="34" t="s">
        <v>128</v>
      </c>
      <c r="C7" s="35" t="s">
        <v>141</v>
      </c>
      <c r="D7" s="1"/>
    </row>
    <row r="8" spans="1:4" x14ac:dyDescent="0.3">
      <c r="A8" s="16"/>
      <c r="B8" s="76" t="s">
        <v>13</v>
      </c>
      <c r="C8" s="76"/>
      <c r="D8" s="3"/>
    </row>
    <row r="9" spans="1:4" x14ac:dyDescent="0.3">
      <c r="A9" s="17" t="s">
        <v>38</v>
      </c>
      <c r="B9" s="18" t="s">
        <v>109</v>
      </c>
      <c r="C9" s="19">
        <f>'WAITING SHELTER'!F21</f>
        <v>0</v>
      </c>
      <c r="D9" s="1"/>
    </row>
    <row r="10" spans="1:4" x14ac:dyDescent="0.3">
      <c r="A10" s="17" t="s">
        <v>39</v>
      </c>
      <c r="B10" s="18" t="s">
        <v>110</v>
      </c>
      <c r="C10" s="19">
        <f>'WAITING SHELTER'!F35</f>
        <v>0</v>
      </c>
      <c r="D10" s="1"/>
    </row>
    <row r="11" spans="1:4" x14ac:dyDescent="0.3">
      <c r="A11" s="17" t="s">
        <v>39</v>
      </c>
      <c r="B11" s="18" t="s">
        <v>111</v>
      </c>
      <c r="C11" s="19">
        <f>'WAITING SHELTER'!F45</f>
        <v>0</v>
      </c>
      <c r="D11" s="1"/>
    </row>
    <row r="12" spans="1:4" x14ac:dyDescent="0.3">
      <c r="A12" s="17" t="s">
        <v>40</v>
      </c>
      <c r="B12" s="18" t="s">
        <v>112</v>
      </c>
      <c r="C12" s="19">
        <f>'WAITING SHELTER'!F53</f>
        <v>0</v>
      </c>
      <c r="D12" s="1"/>
    </row>
    <row r="13" spans="1:4" x14ac:dyDescent="0.3">
      <c r="A13" s="17" t="s">
        <v>41</v>
      </c>
      <c r="B13" s="18" t="s">
        <v>113</v>
      </c>
      <c r="C13" s="19">
        <f>'WAITING SHELTER'!F61</f>
        <v>0</v>
      </c>
      <c r="D13" s="1"/>
    </row>
    <row r="14" spans="1:4" x14ac:dyDescent="0.3">
      <c r="A14" s="17" t="s">
        <v>42</v>
      </c>
      <c r="B14" s="18" t="s">
        <v>114</v>
      </c>
      <c r="C14" s="19">
        <f>'WAITING SHELTER'!F69</f>
        <v>0</v>
      </c>
      <c r="D14" s="1"/>
    </row>
    <row r="15" spans="1:4" s="2" customFormat="1" ht="18" customHeight="1" x14ac:dyDescent="0.3">
      <c r="A15" s="17" t="s">
        <v>43</v>
      </c>
      <c r="B15" s="18" t="s">
        <v>115</v>
      </c>
      <c r="C15" s="19">
        <f>'WAITING SHELTER'!F77</f>
        <v>0</v>
      </c>
      <c r="D15" s="1"/>
    </row>
    <row r="16" spans="1:4" s="2" customFormat="1" x14ac:dyDescent="0.3">
      <c r="A16" s="17" t="s">
        <v>44</v>
      </c>
      <c r="B16" s="18" t="s">
        <v>116</v>
      </c>
      <c r="C16" s="19">
        <f>'WAITING SHELTER'!F81</f>
        <v>0</v>
      </c>
      <c r="D16" s="1"/>
    </row>
    <row r="17" spans="1:4" s="2" customFormat="1" x14ac:dyDescent="0.3">
      <c r="A17" s="17" t="s">
        <v>45</v>
      </c>
      <c r="B17" s="18" t="s">
        <v>117</v>
      </c>
      <c r="C17" s="19">
        <f>'WAITING SHELTER'!F85</f>
        <v>0</v>
      </c>
      <c r="D17" s="1"/>
    </row>
    <row r="18" spans="1:4" s="2" customFormat="1" x14ac:dyDescent="0.3">
      <c r="A18" s="20"/>
      <c r="B18" s="18"/>
      <c r="C18" s="19"/>
      <c r="D18" s="1"/>
    </row>
    <row r="19" spans="1:4" x14ac:dyDescent="0.3">
      <c r="A19" s="21"/>
      <c r="B19" s="22" t="s">
        <v>143</v>
      </c>
      <c r="C19" s="23">
        <f>SUM(C9:C18)</f>
        <v>0</v>
      </c>
      <c r="D19" s="1"/>
    </row>
    <row r="20" spans="1:4" x14ac:dyDescent="0.3">
      <c r="A20" s="24"/>
      <c r="B20" s="25" t="s">
        <v>126</v>
      </c>
      <c r="C20" s="19">
        <f>C19*0.17</f>
        <v>0</v>
      </c>
      <c r="D20" s="4"/>
    </row>
    <row r="21" spans="1:4" s="6" customFormat="1" ht="23.1" customHeight="1" thickBot="1" x14ac:dyDescent="0.35">
      <c r="A21" s="36"/>
      <c r="B21" s="37" t="s">
        <v>142</v>
      </c>
      <c r="C21" s="38">
        <f>C19+C20</f>
        <v>0</v>
      </c>
      <c r="D21" s="5"/>
    </row>
  </sheetData>
  <mergeCells count="7">
    <mergeCell ref="A2:B2"/>
    <mergeCell ref="A1:B1"/>
    <mergeCell ref="A6:B6"/>
    <mergeCell ref="B8:C8"/>
    <mergeCell ref="A3:B3"/>
    <mergeCell ref="A4:B4"/>
    <mergeCell ref="A5:B5"/>
  </mergeCells>
  <pageMargins left="0.75" right="0.75" top="1" bottom="1" header="0.5" footer="0.5"/>
  <pageSetup scale="90" orientation="portrait" r:id="rId1"/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5"/>
  <sheetViews>
    <sheetView view="pageBreakPreview" zoomScale="80" zoomScaleNormal="90" zoomScaleSheetLayoutView="80" zoomScalePageLayoutView="150" workbookViewId="0">
      <selection activeCell="G1" sqref="G1"/>
    </sheetView>
  </sheetViews>
  <sheetFormatPr defaultColWidth="11" defaultRowHeight="15.6" x14ac:dyDescent="0.3"/>
  <cols>
    <col min="1" max="1" width="4.19921875" style="30" bestFit="1" customWidth="1"/>
    <col min="2" max="2" width="36.296875" style="31" customWidth="1"/>
    <col min="3" max="3" width="4.796875" style="30" customWidth="1"/>
    <col min="4" max="4" width="6.09765625" style="29" bestFit="1" customWidth="1"/>
    <col min="5" max="5" width="11" style="29"/>
    <col min="6" max="6" width="11.09765625" style="29" customWidth="1"/>
    <col min="7" max="16384" width="11" style="10"/>
  </cols>
  <sheetData>
    <row r="1" spans="1:8" ht="15.6" customHeight="1" x14ac:dyDescent="0.3">
      <c r="A1" s="83" t="str">
        <f>SUMMARY!A1</f>
        <v>ITB/MOZ10/2020/001</v>
      </c>
      <c r="B1" s="84"/>
      <c r="C1" s="84"/>
      <c r="D1" s="84"/>
      <c r="E1" s="28"/>
      <c r="F1" s="58"/>
      <c r="G1" s="9"/>
    </row>
    <row r="2" spans="1:8" ht="27" customHeight="1" x14ac:dyDescent="0.3">
      <c r="A2" s="83" t="str">
        <f>SUMMARY!A2</f>
        <v>CONSTRUCTION OF SEVENTEEN (17) WAITING SHELTERS AND FIVE (5) WARDS FOR TB CLINICS IN FOUR (4) PROVINCES – FOUR (4) LOTS</v>
      </c>
      <c r="B2" s="84"/>
      <c r="C2" s="84"/>
      <c r="D2" s="84"/>
      <c r="E2" s="26"/>
      <c r="F2" s="7"/>
      <c r="G2" s="9"/>
    </row>
    <row r="3" spans="1:8" ht="15" customHeight="1" x14ac:dyDescent="0.3">
      <c r="A3" s="83"/>
      <c r="B3" s="84"/>
      <c r="C3" s="84"/>
      <c r="D3" s="84"/>
      <c r="E3" s="28"/>
      <c r="F3" s="58"/>
      <c r="G3" s="9"/>
    </row>
    <row r="4" spans="1:8" ht="15" customHeight="1" x14ac:dyDescent="0.3">
      <c r="A4" s="85" t="str">
        <f>SUMMARY!A4</f>
        <v>ALPENDRE DE ESPERA TUBERCULOSE / TB WAITING SHELTER</v>
      </c>
      <c r="B4" s="86"/>
      <c r="C4" s="86"/>
      <c r="D4" s="86"/>
      <c r="E4" s="27"/>
      <c r="F4" s="8"/>
      <c r="G4" s="9"/>
    </row>
    <row r="5" spans="1:8" ht="15" customHeight="1" x14ac:dyDescent="0.3">
      <c r="A5" s="85" t="str">
        <f>SUMMARY!A5</f>
        <v>MAPA DE QUANTIDADES / BILL OF QUANTITIES</v>
      </c>
      <c r="B5" s="86"/>
      <c r="C5" s="86"/>
      <c r="D5" s="86"/>
      <c r="E5" s="27"/>
      <c r="F5" s="8"/>
      <c r="G5" s="9"/>
    </row>
    <row r="6" spans="1:8" x14ac:dyDescent="0.3">
      <c r="A6" s="81"/>
      <c r="B6" s="82"/>
      <c r="C6" s="82"/>
      <c r="D6" s="82"/>
      <c r="E6" s="26"/>
      <c r="F6" s="7"/>
      <c r="G6" s="9"/>
    </row>
    <row r="7" spans="1:8" ht="41.4" x14ac:dyDescent="0.3">
      <c r="A7" s="59" t="s">
        <v>4</v>
      </c>
      <c r="B7" s="41" t="s">
        <v>128</v>
      </c>
      <c r="C7" s="40" t="s">
        <v>5</v>
      </c>
      <c r="D7" s="42" t="s">
        <v>12</v>
      </c>
      <c r="E7" s="42" t="s">
        <v>139</v>
      </c>
      <c r="F7" s="60" t="s">
        <v>140</v>
      </c>
      <c r="G7" s="9"/>
    </row>
    <row r="8" spans="1:8" x14ac:dyDescent="0.3">
      <c r="A8" s="61"/>
      <c r="B8" s="44" t="s">
        <v>129</v>
      </c>
      <c r="C8" s="43"/>
      <c r="D8" s="45"/>
      <c r="E8" s="45"/>
      <c r="F8" s="62"/>
    </row>
    <row r="9" spans="1:8" ht="51.9" customHeight="1" x14ac:dyDescent="0.3">
      <c r="A9" s="63" t="s">
        <v>50</v>
      </c>
      <c r="B9" s="46" t="s">
        <v>96</v>
      </c>
      <c r="C9" s="47" t="s">
        <v>23</v>
      </c>
      <c r="D9" s="48">
        <v>1</v>
      </c>
      <c r="E9" s="49"/>
      <c r="F9" s="64">
        <f>D9*ROUND(E9,2)</f>
        <v>0</v>
      </c>
    </row>
    <row r="10" spans="1:8" ht="39" customHeight="1" x14ac:dyDescent="0.3">
      <c r="A10" s="63"/>
      <c r="B10" s="50" t="s">
        <v>130</v>
      </c>
      <c r="C10" s="47"/>
      <c r="D10" s="48"/>
      <c r="E10" s="49"/>
      <c r="F10" s="64">
        <f t="shared" ref="F10:F20" si="0">D10*ROUND(E10,2)</f>
        <v>0</v>
      </c>
      <c r="H10" s="11"/>
    </row>
    <row r="11" spans="1:8" ht="53.1" customHeight="1" x14ac:dyDescent="0.3">
      <c r="A11" s="63" t="s">
        <v>51</v>
      </c>
      <c r="B11" s="46" t="s">
        <v>0</v>
      </c>
      <c r="C11" s="47" t="s">
        <v>22</v>
      </c>
      <c r="D11" s="48">
        <v>1</v>
      </c>
      <c r="E11" s="49"/>
      <c r="F11" s="64">
        <f t="shared" si="0"/>
        <v>0</v>
      </c>
    </row>
    <row r="12" spans="1:8" ht="36" customHeight="1" x14ac:dyDescent="0.3">
      <c r="A12" s="63"/>
      <c r="B12" s="50" t="s">
        <v>27</v>
      </c>
      <c r="C12" s="47"/>
      <c r="D12" s="48"/>
      <c r="E12" s="49"/>
      <c r="F12" s="64">
        <f t="shared" si="0"/>
        <v>0</v>
      </c>
    </row>
    <row r="13" spans="1:8" ht="27.6" x14ac:dyDescent="0.3">
      <c r="A13" s="63" t="s">
        <v>52</v>
      </c>
      <c r="B13" s="46" t="s">
        <v>1</v>
      </c>
      <c r="C13" s="47" t="s">
        <v>23</v>
      </c>
      <c r="D13" s="48">
        <v>1</v>
      </c>
      <c r="E13" s="49"/>
      <c r="F13" s="64">
        <f t="shared" si="0"/>
        <v>0</v>
      </c>
    </row>
    <row r="14" spans="1:8" x14ac:dyDescent="0.3">
      <c r="A14" s="63"/>
      <c r="B14" s="50" t="s">
        <v>49</v>
      </c>
      <c r="C14" s="47"/>
      <c r="D14" s="48"/>
      <c r="E14" s="49"/>
      <c r="F14" s="64">
        <f t="shared" si="0"/>
        <v>0</v>
      </c>
    </row>
    <row r="15" spans="1:8" ht="27.6" x14ac:dyDescent="0.3">
      <c r="A15" s="63" t="s">
        <v>53</v>
      </c>
      <c r="B15" s="46" t="s">
        <v>2</v>
      </c>
      <c r="C15" s="47" t="s">
        <v>23</v>
      </c>
      <c r="D15" s="48">
        <v>1</v>
      </c>
      <c r="E15" s="49"/>
      <c r="F15" s="64">
        <f t="shared" si="0"/>
        <v>0</v>
      </c>
    </row>
    <row r="16" spans="1:8" x14ac:dyDescent="0.3">
      <c r="A16" s="63"/>
      <c r="B16" s="50" t="s">
        <v>28</v>
      </c>
      <c r="C16" s="47"/>
      <c r="D16" s="48"/>
      <c r="E16" s="49"/>
      <c r="F16" s="64">
        <f t="shared" si="0"/>
        <v>0</v>
      </c>
    </row>
    <row r="17" spans="1:6" ht="41.4" x14ac:dyDescent="0.3">
      <c r="A17" s="63" t="s">
        <v>54</v>
      </c>
      <c r="B17" s="46" t="s">
        <v>3</v>
      </c>
      <c r="C17" s="47" t="s">
        <v>23</v>
      </c>
      <c r="D17" s="48">
        <v>1</v>
      </c>
      <c r="E17" s="49"/>
      <c r="F17" s="64">
        <f t="shared" si="0"/>
        <v>0</v>
      </c>
    </row>
    <row r="18" spans="1:6" ht="27.6" x14ac:dyDescent="0.3">
      <c r="A18" s="63"/>
      <c r="B18" s="50" t="s">
        <v>34</v>
      </c>
      <c r="C18" s="47"/>
      <c r="D18" s="48"/>
      <c r="E18" s="49"/>
      <c r="F18" s="64">
        <f t="shared" si="0"/>
        <v>0</v>
      </c>
    </row>
    <row r="19" spans="1:6" ht="27.6" x14ac:dyDescent="0.3">
      <c r="A19" s="63" t="s">
        <v>55</v>
      </c>
      <c r="B19" s="46" t="s">
        <v>46</v>
      </c>
      <c r="C19" s="47" t="s">
        <v>25</v>
      </c>
      <c r="D19" s="48">
        <v>66</v>
      </c>
      <c r="E19" s="49"/>
      <c r="F19" s="64">
        <f t="shared" si="0"/>
        <v>0</v>
      </c>
    </row>
    <row r="20" spans="1:6" ht="27.6" x14ac:dyDescent="0.3">
      <c r="A20" s="63"/>
      <c r="B20" s="50" t="s">
        <v>47</v>
      </c>
      <c r="C20" s="47"/>
      <c r="D20" s="48"/>
      <c r="E20" s="49"/>
      <c r="F20" s="64">
        <f t="shared" si="0"/>
        <v>0</v>
      </c>
    </row>
    <row r="21" spans="1:6" x14ac:dyDescent="0.3">
      <c r="A21" s="63"/>
      <c r="B21" s="51" t="s">
        <v>6</v>
      </c>
      <c r="C21" s="47"/>
      <c r="D21" s="48"/>
      <c r="E21" s="49"/>
      <c r="F21" s="65">
        <f>SUM(F9:F20)</f>
        <v>0</v>
      </c>
    </row>
    <row r="22" spans="1:6" x14ac:dyDescent="0.3">
      <c r="A22" s="61"/>
      <c r="B22" s="44" t="s">
        <v>131</v>
      </c>
      <c r="C22" s="43"/>
      <c r="D22" s="45"/>
      <c r="E22" s="52"/>
      <c r="F22" s="62"/>
    </row>
    <row r="23" spans="1:6" ht="68.099999999999994" customHeight="1" x14ac:dyDescent="0.3">
      <c r="A23" s="63" t="s">
        <v>56</v>
      </c>
      <c r="B23" s="46" t="s">
        <v>95</v>
      </c>
      <c r="C23" s="47" t="s">
        <v>24</v>
      </c>
      <c r="D23" s="48">
        <v>16.71</v>
      </c>
      <c r="E23" s="49"/>
      <c r="F23" s="64">
        <f t="shared" ref="F23:F34" si="1">D23*ROUND(E23,2)</f>
        <v>0</v>
      </c>
    </row>
    <row r="24" spans="1:6" ht="33.9" customHeight="1" x14ac:dyDescent="0.3">
      <c r="A24" s="63"/>
      <c r="B24" s="50" t="s">
        <v>30</v>
      </c>
      <c r="C24" s="47"/>
      <c r="D24" s="48"/>
      <c r="E24" s="49"/>
      <c r="F24" s="64">
        <f t="shared" si="1"/>
        <v>0</v>
      </c>
    </row>
    <row r="25" spans="1:6" ht="35.1" customHeight="1" x14ac:dyDescent="0.3">
      <c r="A25" s="63" t="s">
        <v>57</v>
      </c>
      <c r="B25" s="46" t="s">
        <v>8</v>
      </c>
      <c r="C25" s="47" t="s">
        <v>25</v>
      </c>
      <c r="D25" s="48">
        <v>16.71</v>
      </c>
      <c r="E25" s="49"/>
      <c r="F25" s="64">
        <f t="shared" si="1"/>
        <v>0</v>
      </c>
    </row>
    <row r="26" spans="1:6" ht="33.9" customHeight="1" x14ac:dyDescent="0.3">
      <c r="A26" s="63"/>
      <c r="B26" s="50" t="s">
        <v>125</v>
      </c>
      <c r="C26" s="47"/>
      <c r="D26" s="48"/>
      <c r="E26" s="49"/>
      <c r="F26" s="64">
        <f t="shared" si="1"/>
        <v>0</v>
      </c>
    </row>
    <row r="27" spans="1:6" ht="51.9" customHeight="1" x14ac:dyDescent="0.3">
      <c r="A27" s="63" t="s">
        <v>58</v>
      </c>
      <c r="B27" s="46" t="s">
        <v>9</v>
      </c>
      <c r="C27" s="47" t="s">
        <v>24</v>
      </c>
      <c r="D27" s="48">
        <v>1.1100000000000001</v>
      </c>
      <c r="E27" s="49"/>
      <c r="F27" s="64">
        <f t="shared" si="1"/>
        <v>0</v>
      </c>
    </row>
    <row r="28" spans="1:6" ht="33.9" customHeight="1" x14ac:dyDescent="0.3">
      <c r="A28" s="63"/>
      <c r="B28" s="50" t="s">
        <v>29</v>
      </c>
      <c r="C28" s="47"/>
      <c r="D28" s="48"/>
      <c r="E28" s="49"/>
      <c r="F28" s="64">
        <f t="shared" si="1"/>
        <v>0</v>
      </c>
    </row>
    <row r="29" spans="1:6" ht="27.6" x14ac:dyDescent="0.3">
      <c r="A29" s="63" t="s">
        <v>59</v>
      </c>
      <c r="B29" s="46" t="s">
        <v>107</v>
      </c>
      <c r="C29" s="47" t="s">
        <v>24</v>
      </c>
      <c r="D29" s="48">
        <v>16.71</v>
      </c>
      <c r="E29" s="49"/>
      <c r="F29" s="64">
        <f t="shared" si="1"/>
        <v>0</v>
      </c>
    </row>
    <row r="30" spans="1:6" ht="36" customHeight="1" x14ac:dyDescent="0.3">
      <c r="A30" s="63"/>
      <c r="B30" s="50" t="s">
        <v>33</v>
      </c>
      <c r="C30" s="47"/>
      <c r="D30" s="48"/>
      <c r="E30" s="49"/>
      <c r="F30" s="64">
        <f t="shared" si="1"/>
        <v>0</v>
      </c>
    </row>
    <row r="31" spans="1:6" ht="41.4" x14ac:dyDescent="0.3">
      <c r="A31" s="63" t="s">
        <v>60</v>
      </c>
      <c r="B31" s="46" t="s">
        <v>7</v>
      </c>
      <c r="C31" s="47" t="s">
        <v>24</v>
      </c>
      <c r="D31" s="48">
        <f>66*0.2</f>
        <v>13.200000000000001</v>
      </c>
      <c r="E31" s="49"/>
      <c r="F31" s="64">
        <f t="shared" si="1"/>
        <v>0</v>
      </c>
    </row>
    <row r="32" spans="1:6" ht="50.1" customHeight="1" x14ac:dyDescent="0.3">
      <c r="A32" s="63"/>
      <c r="B32" s="50" t="s">
        <v>32</v>
      </c>
      <c r="C32" s="47"/>
      <c r="D32" s="48"/>
      <c r="E32" s="49"/>
      <c r="F32" s="64">
        <f t="shared" si="1"/>
        <v>0</v>
      </c>
    </row>
    <row r="33" spans="1:6" ht="51" customHeight="1" x14ac:dyDescent="0.3">
      <c r="A33" s="63" t="s">
        <v>61</v>
      </c>
      <c r="B33" s="46" t="s">
        <v>124</v>
      </c>
      <c r="C33" s="47" t="s">
        <v>24</v>
      </c>
      <c r="D33" s="48">
        <f>66*0.1</f>
        <v>6.6000000000000005</v>
      </c>
      <c r="E33" s="49"/>
      <c r="F33" s="64">
        <f t="shared" si="1"/>
        <v>0</v>
      </c>
    </row>
    <row r="34" spans="1:6" ht="33.9" customHeight="1" x14ac:dyDescent="0.3">
      <c r="A34" s="63"/>
      <c r="B34" s="50" t="s">
        <v>31</v>
      </c>
      <c r="C34" s="47"/>
      <c r="D34" s="48"/>
      <c r="E34" s="49"/>
      <c r="F34" s="64">
        <f t="shared" si="1"/>
        <v>0</v>
      </c>
    </row>
    <row r="35" spans="1:6" x14ac:dyDescent="0.3">
      <c r="A35" s="66"/>
      <c r="B35" s="51" t="s">
        <v>14</v>
      </c>
      <c r="C35" s="47"/>
      <c r="D35" s="48"/>
      <c r="E35" s="49"/>
      <c r="F35" s="65">
        <f>SUM(F23:F34)</f>
        <v>0</v>
      </c>
    </row>
    <row r="36" spans="1:6" x14ac:dyDescent="0.3">
      <c r="A36" s="61"/>
      <c r="B36" s="44" t="s">
        <v>132</v>
      </c>
      <c r="C36" s="43"/>
      <c r="D36" s="45"/>
      <c r="E36" s="52"/>
      <c r="F36" s="62"/>
    </row>
    <row r="37" spans="1:6" ht="49.5" customHeight="1" x14ac:dyDescent="0.3">
      <c r="A37" s="66" t="s">
        <v>62</v>
      </c>
      <c r="B37" s="46" t="s">
        <v>10</v>
      </c>
      <c r="C37" s="47" t="s">
        <v>24</v>
      </c>
      <c r="D37" s="53">
        <v>2.72</v>
      </c>
      <c r="E37" s="49"/>
      <c r="F37" s="64">
        <f t="shared" ref="F37:F44" si="2">D37*ROUND(E37,2)</f>
        <v>0</v>
      </c>
    </row>
    <row r="38" spans="1:6" ht="51.9" customHeight="1" x14ac:dyDescent="0.3">
      <c r="A38" s="66"/>
      <c r="B38" s="50" t="s">
        <v>35</v>
      </c>
      <c r="C38" s="47"/>
      <c r="D38" s="48"/>
      <c r="E38" s="49"/>
      <c r="F38" s="64">
        <f t="shared" si="2"/>
        <v>0</v>
      </c>
    </row>
    <row r="39" spans="1:6" ht="62.1" customHeight="1" x14ac:dyDescent="0.3">
      <c r="A39" s="66" t="s">
        <v>63</v>
      </c>
      <c r="B39" s="46" t="s">
        <v>94</v>
      </c>
      <c r="C39" s="47" t="s">
        <v>24</v>
      </c>
      <c r="D39" s="48">
        <v>12.87</v>
      </c>
      <c r="E39" s="49"/>
      <c r="F39" s="64">
        <f t="shared" si="2"/>
        <v>0</v>
      </c>
    </row>
    <row r="40" spans="1:6" ht="51.9" customHeight="1" x14ac:dyDescent="0.3">
      <c r="A40" s="66"/>
      <c r="B40" s="50" t="s">
        <v>36</v>
      </c>
      <c r="C40" s="47"/>
      <c r="D40" s="48"/>
      <c r="E40" s="49"/>
      <c r="F40" s="64">
        <f t="shared" si="2"/>
        <v>0</v>
      </c>
    </row>
    <row r="41" spans="1:6" ht="78" customHeight="1" x14ac:dyDescent="0.3">
      <c r="A41" s="66" t="s">
        <v>64</v>
      </c>
      <c r="B41" s="46" t="s">
        <v>108</v>
      </c>
      <c r="C41" s="54" t="s">
        <v>106</v>
      </c>
      <c r="D41" s="48">
        <v>391</v>
      </c>
      <c r="E41" s="49"/>
      <c r="F41" s="64">
        <f t="shared" si="2"/>
        <v>0</v>
      </c>
    </row>
    <row r="42" spans="1:6" ht="66.900000000000006" customHeight="1" x14ac:dyDescent="0.3">
      <c r="A42" s="66"/>
      <c r="B42" s="50" t="s">
        <v>123</v>
      </c>
      <c r="C42" s="47"/>
      <c r="D42" s="48"/>
      <c r="E42" s="49"/>
      <c r="F42" s="64">
        <f t="shared" si="2"/>
        <v>0</v>
      </c>
    </row>
    <row r="43" spans="1:6" ht="82.5" customHeight="1" x14ac:dyDescent="0.3">
      <c r="A43" s="66" t="s">
        <v>65</v>
      </c>
      <c r="B43" s="46" t="s">
        <v>118</v>
      </c>
      <c r="C43" s="54" t="s">
        <v>106</v>
      </c>
      <c r="D43" s="48">
        <v>180</v>
      </c>
      <c r="E43" s="49"/>
      <c r="F43" s="64">
        <f t="shared" si="2"/>
        <v>0</v>
      </c>
    </row>
    <row r="44" spans="1:6" ht="66.900000000000006" customHeight="1" x14ac:dyDescent="0.3">
      <c r="A44" s="66"/>
      <c r="B44" s="50" t="s">
        <v>37</v>
      </c>
      <c r="C44" s="47"/>
      <c r="D44" s="48"/>
      <c r="E44" s="49"/>
      <c r="F44" s="64">
        <f t="shared" si="2"/>
        <v>0</v>
      </c>
    </row>
    <row r="45" spans="1:6" x14ac:dyDescent="0.3">
      <c r="A45" s="66"/>
      <c r="B45" s="51" t="s">
        <v>15</v>
      </c>
      <c r="C45" s="47"/>
      <c r="D45" s="48"/>
      <c r="E45" s="49"/>
      <c r="F45" s="65">
        <f>SUM(F37:F44)</f>
        <v>0</v>
      </c>
    </row>
    <row r="46" spans="1:6" x14ac:dyDescent="0.3">
      <c r="A46" s="61"/>
      <c r="B46" s="44" t="s">
        <v>133</v>
      </c>
      <c r="C46" s="43"/>
      <c r="D46" s="45"/>
      <c r="E46" s="52"/>
      <c r="F46" s="62"/>
    </row>
    <row r="47" spans="1:6" ht="66" customHeight="1" x14ac:dyDescent="0.3">
      <c r="A47" s="66" t="s">
        <v>66</v>
      </c>
      <c r="B47" s="46" t="s">
        <v>93</v>
      </c>
      <c r="C47" s="47" t="s">
        <v>25</v>
      </c>
      <c r="D47" s="48">
        <v>18.8</v>
      </c>
      <c r="E47" s="49"/>
      <c r="F47" s="64">
        <f t="shared" ref="F47:F52" si="3">D47*ROUND(E47,2)</f>
        <v>0</v>
      </c>
    </row>
    <row r="48" spans="1:6" ht="66" customHeight="1" x14ac:dyDescent="0.3">
      <c r="A48" s="66"/>
      <c r="B48" s="50" t="s">
        <v>97</v>
      </c>
      <c r="C48" s="47"/>
      <c r="D48" s="48"/>
      <c r="E48" s="49"/>
      <c r="F48" s="64">
        <f t="shared" si="3"/>
        <v>0</v>
      </c>
    </row>
    <row r="49" spans="1:6" ht="80.099999999999994" customHeight="1" x14ac:dyDescent="0.3">
      <c r="A49" s="66" t="s">
        <v>68</v>
      </c>
      <c r="B49" s="55" t="s">
        <v>101</v>
      </c>
      <c r="C49" s="47" t="s">
        <v>25</v>
      </c>
      <c r="D49" s="48">
        <v>6.5</v>
      </c>
      <c r="E49" s="49"/>
      <c r="F49" s="64">
        <f t="shared" si="3"/>
        <v>0</v>
      </c>
    </row>
    <row r="50" spans="1:6" ht="54.9" customHeight="1" x14ac:dyDescent="0.3">
      <c r="A50" s="66"/>
      <c r="B50" s="50" t="s">
        <v>102</v>
      </c>
      <c r="C50" s="47"/>
      <c r="D50" s="48"/>
      <c r="E50" s="49"/>
      <c r="F50" s="64">
        <f t="shared" si="3"/>
        <v>0</v>
      </c>
    </row>
    <row r="51" spans="1:6" ht="69" customHeight="1" x14ac:dyDescent="0.3">
      <c r="A51" s="66" t="s">
        <v>69</v>
      </c>
      <c r="B51" s="56" t="s">
        <v>103</v>
      </c>
      <c r="C51" s="47" t="s">
        <v>25</v>
      </c>
      <c r="D51" s="48">
        <v>4.4000000000000004</v>
      </c>
      <c r="E51" s="49"/>
      <c r="F51" s="64">
        <f t="shared" si="3"/>
        <v>0</v>
      </c>
    </row>
    <row r="52" spans="1:6" ht="54.9" customHeight="1" x14ac:dyDescent="0.3">
      <c r="A52" s="66"/>
      <c r="B52" s="50" t="s">
        <v>104</v>
      </c>
      <c r="C52" s="47"/>
      <c r="D52" s="48"/>
      <c r="E52" s="49"/>
      <c r="F52" s="64">
        <f t="shared" si="3"/>
        <v>0</v>
      </c>
    </row>
    <row r="53" spans="1:6" x14ac:dyDescent="0.3">
      <c r="A53" s="66"/>
      <c r="B53" s="51" t="s">
        <v>16</v>
      </c>
      <c r="C53" s="47"/>
      <c r="D53" s="48"/>
      <c r="E53" s="49"/>
      <c r="F53" s="65">
        <f>SUM(F47:F52)</f>
        <v>0</v>
      </c>
    </row>
    <row r="54" spans="1:6" x14ac:dyDescent="0.3">
      <c r="A54" s="61"/>
      <c r="B54" s="44" t="s">
        <v>138</v>
      </c>
      <c r="C54" s="43"/>
      <c r="D54" s="45"/>
      <c r="E54" s="52"/>
      <c r="F54" s="62"/>
    </row>
    <row r="55" spans="1:6" ht="96.6" x14ac:dyDescent="0.3">
      <c r="A55" s="66" t="s">
        <v>67</v>
      </c>
      <c r="B55" s="46" t="s">
        <v>120</v>
      </c>
      <c r="C55" s="47" t="s">
        <v>22</v>
      </c>
      <c r="D55" s="53">
        <v>7</v>
      </c>
      <c r="E55" s="49"/>
      <c r="F55" s="64">
        <f t="shared" ref="F55:F60" si="4">D55*ROUND(E55,2)</f>
        <v>0</v>
      </c>
    </row>
    <row r="56" spans="1:6" ht="48" customHeight="1" x14ac:dyDescent="0.3">
      <c r="A56" s="66"/>
      <c r="B56" s="50" t="s">
        <v>92</v>
      </c>
      <c r="C56" s="47"/>
      <c r="D56" s="48"/>
      <c r="E56" s="49"/>
      <c r="F56" s="64">
        <f t="shared" si="4"/>
        <v>0</v>
      </c>
    </row>
    <row r="57" spans="1:6" ht="80.25" customHeight="1" x14ac:dyDescent="0.3">
      <c r="A57" s="66" t="s">
        <v>70</v>
      </c>
      <c r="B57" s="46" t="s">
        <v>121</v>
      </c>
      <c r="C57" s="47" t="s">
        <v>26</v>
      </c>
      <c r="D57" s="48">
        <v>128</v>
      </c>
      <c r="E57" s="49"/>
      <c r="F57" s="64">
        <f t="shared" si="4"/>
        <v>0</v>
      </c>
    </row>
    <row r="58" spans="1:6" ht="54" customHeight="1" x14ac:dyDescent="0.3">
      <c r="A58" s="66"/>
      <c r="B58" s="50" t="s">
        <v>119</v>
      </c>
      <c r="C58" s="47"/>
      <c r="D58" s="48"/>
      <c r="E58" s="49"/>
      <c r="F58" s="64">
        <f t="shared" si="4"/>
        <v>0</v>
      </c>
    </row>
    <row r="59" spans="1:6" ht="66.900000000000006" customHeight="1" x14ac:dyDescent="0.3">
      <c r="A59" s="66" t="s">
        <v>71</v>
      </c>
      <c r="B59" s="46" t="s">
        <v>11</v>
      </c>
      <c r="C59" s="47" t="s">
        <v>25</v>
      </c>
      <c r="D59" s="48">
        <v>83</v>
      </c>
      <c r="E59" s="49"/>
      <c r="F59" s="64">
        <f t="shared" si="4"/>
        <v>0</v>
      </c>
    </row>
    <row r="60" spans="1:6" ht="48.9" customHeight="1" x14ac:dyDescent="0.3">
      <c r="A60" s="66"/>
      <c r="B60" s="50" t="s">
        <v>91</v>
      </c>
      <c r="C60" s="47"/>
      <c r="D60" s="48"/>
      <c r="E60" s="49"/>
      <c r="F60" s="64">
        <f t="shared" si="4"/>
        <v>0</v>
      </c>
    </row>
    <row r="61" spans="1:6" x14ac:dyDescent="0.3">
      <c r="A61" s="66"/>
      <c r="B61" s="51" t="s">
        <v>17</v>
      </c>
      <c r="C61" s="47"/>
      <c r="D61" s="48"/>
      <c r="E61" s="49"/>
      <c r="F61" s="65">
        <f>SUM(F55:F60)</f>
        <v>0</v>
      </c>
    </row>
    <row r="62" spans="1:6" x14ac:dyDescent="0.3">
      <c r="A62" s="61"/>
      <c r="B62" s="44" t="s">
        <v>134</v>
      </c>
      <c r="C62" s="43"/>
      <c r="D62" s="45"/>
      <c r="E62" s="52"/>
      <c r="F62" s="62"/>
    </row>
    <row r="63" spans="1:6" ht="66" customHeight="1" x14ac:dyDescent="0.3">
      <c r="A63" s="66" t="s">
        <v>72</v>
      </c>
      <c r="B63" s="46" t="s">
        <v>75</v>
      </c>
      <c r="C63" s="47" t="s">
        <v>25</v>
      </c>
      <c r="D63" s="48">
        <v>52</v>
      </c>
      <c r="E63" s="49"/>
      <c r="F63" s="64">
        <f t="shared" ref="F63:F68" si="5">D63*ROUND(E63,2)</f>
        <v>0</v>
      </c>
    </row>
    <row r="64" spans="1:6" ht="50.1" customHeight="1" x14ac:dyDescent="0.3">
      <c r="A64" s="66"/>
      <c r="B64" s="50" t="s">
        <v>98</v>
      </c>
      <c r="C64" s="47"/>
      <c r="D64" s="48"/>
      <c r="E64" s="49"/>
      <c r="F64" s="64">
        <f t="shared" si="5"/>
        <v>0</v>
      </c>
    </row>
    <row r="65" spans="1:6" ht="41.4" x14ac:dyDescent="0.3">
      <c r="A65" s="66" t="s">
        <v>73</v>
      </c>
      <c r="B65" s="46" t="s">
        <v>76</v>
      </c>
      <c r="C65" s="47" t="s">
        <v>25</v>
      </c>
      <c r="D65" s="48">
        <v>66</v>
      </c>
      <c r="E65" s="49"/>
      <c r="F65" s="64">
        <f t="shared" si="5"/>
        <v>0</v>
      </c>
    </row>
    <row r="66" spans="1:6" ht="41.4" x14ac:dyDescent="0.3">
      <c r="A66" s="66"/>
      <c r="B66" s="50" t="s">
        <v>99</v>
      </c>
      <c r="C66" s="47"/>
      <c r="D66" s="48"/>
      <c r="E66" s="49"/>
      <c r="F66" s="64">
        <f t="shared" si="5"/>
        <v>0</v>
      </c>
    </row>
    <row r="67" spans="1:6" ht="41.4" x14ac:dyDescent="0.3">
      <c r="A67" s="66" t="s">
        <v>74</v>
      </c>
      <c r="B67" s="46" t="s">
        <v>89</v>
      </c>
      <c r="C67" s="47" t="s">
        <v>25</v>
      </c>
      <c r="D67" s="48">
        <v>52</v>
      </c>
      <c r="E67" s="49"/>
      <c r="F67" s="64">
        <f t="shared" si="5"/>
        <v>0</v>
      </c>
    </row>
    <row r="68" spans="1:6" ht="27.6" x14ac:dyDescent="0.3">
      <c r="A68" s="66"/>
      <c r="B68" s="50" t="s">
        <v>90</v>
      </c>
      <c r="C68" s="47"/>
      <c r="D68" s="48"/>
      <c r="E68" s="49"/>
      <c r="F68" s="64">
        <f t="shared" si="5"/>
        <v>0</v>
      </c>
    </row>
    <row r="69" spans="1:6" x14ac:dyDescent="0.3">
      <c r="A69" s="66"/>
      <c r="B69" s="51" t="s">
        <v>18</v>
      </c>
      <c r="C69" s="47"/>
      <c r="D69" s="48"/>
      <c r="E69" s="49"/>
      <c r="F69" s="65">
        <f>SUM(F63:F68)+G7</f>
        <v>0</v>
      </c>
    </row>
    <row r="70" spans="1:6" x14ac:dyDescent="0.3">
      <c r="A70" s="61"/>
      <c r="B70" s="44" t="s">
        <v>137</v>
      </c>
      <c r="C70" s="43"/>
      <c r="D70" s="45"/>
      <c r="E70" s="52"/>
      <c r="F70" s="62"/>
    </row>
    <row r="71" spans="1:6" ht="82.8" x14ac:dyDescent="0.3">
      <c r="A71" s="66" t="s">
        <v>77</v>
      </c>
      <c r="B71" s="46" t="s">
        <v>82</v>
      </c>
      <c r="C71" s="47" t="s">
        <v>48</v>
      </c>
      <c r="D71" s="48">
        <v>1</v>
      </c>
      <c r="E71" s="49"/>
      <c r="F71" s="64">
        <f t="shared" ref="F71:F76" si="6">D71*ROUND(E71,2)</f>
        <v>0</v>
      </c>
    </row>
    <row r="72" spans="1:6" ht="55.2" x14ac:dyDescent="0.3">
      <c r="A72" s="66"/>
      <c r="B72" s="57" t="s">
        <v>83</v>
      </c>
      <c r="C72" s="47"/>
      <c r="D72" s="48"/>
      <c r="E72" s="49"/>
      <c r="F72" s="64">
        <f t="shared" si="6"/>
        <v>0</v>
      </c>
    </row>
    <row r="73" spans="1:6" ht="68.25" customHeight="1" x14ac:dyDescent="0.3">
      <c r="A73" s="66" t="s">
        <v>78</v>
      </c>
      <c r="B73" s="46" t="s">
        <v>81</v>
      </c>
      <c r="C73" s="47" t="s">
        <v>23</v>
      </c>
      <c r="D73" s="48">
        <v>1</v>
      </c>
      <c r="E73" s="49"/>
      <c r="F73" s="64">
        <f t="shared" si="6"/>
        <v>0</v>
      </c>
    </row>
    <row r="74" spans="1:6" ht="67.5" customHeight="1" x14ac:dyDescent="0.3">
      <c r="A74" s="66"/>
      <c r="B74" s="50" t="s">
        <v>87</v>
      </c>
      <c r="C74" s="47"/>
      <c r="D74" s="48"/>
      <c r="E74" s="49"/>
      <c r="F74" s="64">
        <f t="shared" si="6"/>
        <v>0</v>
      </c>
    </row>
    <row r="75" spans="1:6" ht="66.900000000000006" customHeight="1" x14ac:dyDescent="0.3">
      <c r="A75" s="66" t="s">
        <v>79</v>
      </c>
      <c r="B75" s="46" t="s">
        <v>84</v>
      </c>
      <c r="C75" s="47" t="s">
        <v>48</v>
      </c>
      <c r="D75" s="48">
        <v>1</v>
      </c>
      <c r="E75" s="49"/>
      <c r="F75" s="64">
        <f t="shared" si="6"/>
        <v>0</v>
      </c>
    </row>
    <row r="76" spans="1:6" ht="51" customHeight="1" x14ac:dyDescent="0.3">
      <c r="A76" s="66"/>
      <c r="B76" s="50" t="s">
        <v>88</v>
      </c>
      <c r="C76" s="47"/>
      <c r="D76" s="48"/>
      <c r="E76" s="49"/>
      <c r="F76" s="64">
        <f t="shared" si="6"/>
        <v>0</v>
      </c>
    </row>
    <row r="77" spans="1:6" x14ac:dyDescent="0.3">
      <c r="A77" s="66"/>
      <c r="B77" s="51" t="s">
        <v>19</v>
      </c>
      <c r="C77" s="47"/>
      <c r="D77" s="48"/>
      <c r="E77" s="49"/>
      <c r="F77" s="65">
        <f>SUM(F71:F76)</f>
        <v>0</v>
      </c>
    </row>
    <row r="78" spans="1:6" x14ac:dyDescent="0.3">
      <c r="A78" s="61"/>
      <c r="B78" s="44" t="s">
        <v>136</v>
      </c>
      <c r="C78" s="43"/>
      <c r="D78" s="45"/>
      <c r="E78" s="52"/>
      <c r="F78" s="62"/>
    </row>
    <row r="79" spans="1:6" ht="55.2" x14ac:dyDescent="0.3">
      <c r="A79" s="66" t="s">
        <v>86</v>
      </c>
      <c r="B79" s="46" t="s">
        <v>105</v>
      </c>
      <c r="C79" s="47" t="s">
        <v>23</v>
      </c>
      <c r="D79" s="48">
        <v>1</v>
      </c>
      <c r="E79" s="49"/>
      <c r="F79" s="64">
        <f t="shared" ref="F79:F80" si="7">D79*ROUND(E79,2)</f>
        <v>0</v>
      </c>
    </row>
    <row r="80" spans="1:6" ht="41.25" customHeight="1" x14ac:dyDescent="0.3">
      <c r="A80" s="66"/>
      <c r="B80" s="50" t="s">
        <v>85</v>
      </c>
      <c r="C80" s="47"/>
      <c r="D80" s="48"/>
      <c r="E80" s="49"/>
      <c r="F80" s="64">
        <f t="shared" si="7"/>
        <v>0</v>
      </c>
    </row>
    <row r="81" spans="1:6" x14ac:dyDescent="0.3">
      <c r="A81" s="66"/>
      <c r="B81" s="51" t="s">
        <v>20</v>
      </c>
      <c r="C81" s="47"/>
      <c r="D81" s="48"/>
      <c r="E81" s="49"/>
      <c r="F81" s="65">
        <f>SUM(F79:F80)</f>
        <v>0</v>
      </c>
    </row>
    <row r="82" spans="1:6" x14ac:dyDescent="0.3">
      <c r="A82" s="61"/>
      <c r="B82" s="44" t="s">
        <v>135</v>
      </c>
      <c r="C82" s="43"/>
      <c r="D82" s="45"/>
      <c r="E82" s="52"/>
      <c r="F82" s="62"/>
    </row>
    <row r="83" spans="1:6" ht="41.4" x14ac:dyDescent="0.3">
      <c r="A83" s="66" t="s">
        <v>80</v>
      </c>
      <c r="B83" s="46" t="s">
        <v>100</v>
      </c>
      <c r="C83" s="47" t="s">
        <v>22</v>
      </c>
      <c r="D83" s="48">
        <v>16</v>
      </c>
      <c r="E83" s="49"/>
      <c r="F83" s="64">
        <f t="shared" ref="F83:F84" si="8">D83*ROUND(E83,2)</f>
        <v>0</v>
      </c>
    </row>
    <row r="84" spans="1:6" ht="27.6" x14ac:dyDescent="0.3">
      <c r="A84" s="66"/>
      <c r="B84" s="50" t="s">
        <v>122</v>
      </c>
      <c r="C84" s="47"/>
      <c r="D84" s="48"/>
      <c r="E84" s="49"/>
      <c r="F84" s="64">
        <f t="shared" si="8"/>
        <v>0</v>
      </c>
    </row>
    <row r="85" spans="1:6" ht="16.2" thickBot="1" x14ac:dyDescent="0.35">
      <c r="A85" s="67"/>
      <c r="B85" s="68" t="s">
        <v>21</v>
      </c>
      <c r="C85" s="69"/>
      <c r="D85" s="70"/>
      <c r="E85" s="71"/>
      <c r="F85" s="72">
        <f>SUM(F83:F84)</f>
        <v>0</v>
      </c>
    </row>
  </sheetData>
  <mergeCells count="6">
    <mergeCell ref="A6:D6"/>
    <mergeCell ref="A1:D1"/>
    <mergeCell ref="A2:D2"/>
    <mergeCell ref="A3:D3"/>
    <mergeCell ref="A4:D4"/>
    <mergeCell ref="A5:D5"/>
  </mergeCells>
  <pageMargins left="0.75" right="0.75" top="1" bottom="1" header="0.5" footer="0.5"/>
  <pageSetup paperSize="8" scale="8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2111DEA233D446BF77DBB842EE13D7" ma:contentTypeVersion="12" ma:contentTypeDescription="Create a new document." ma:contentTypeScope="" ma:versionID="f78aca2daead3a6a24f683c418c025c9">
  <xsd:schema xmlns:xsd="http://www.w3.org/2001/XMLSchema" xmlns:xs="http://www.w3.org/2001/XMLSchema" xmlns:p="http://schemas.microsoft.com/office/2006/metadata/properties" xmlns:ns3="cb693476-af41-4bef-a893-0f76222b8603" xmlns:ns4="e89df539-0938-4a1c-9390-caf2508d7ec8" targetNamespace="http://schemas.microsoft.com/office/2006/metadata/properties" ma:root="true" ma:fieldsID="7c6cf44bab5fda2a4fdd13136c5521f7" ns3:_="" ns4:_="">
    <xsd:import namespace="cb693476-af41-4bef-a893-0f76222b8603"/>
    <xsd:import namespace="e89df539-0938-4a1c-9390-caf2508d7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93476-af41-4bef-a893-0f76222b8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df539-0938-4a1c-9390-caf2508d7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9DA41F-F227-45CF-A61F-0FE78CE09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693476-af41-4bef-a893-0f76222b8603"/>
    <ds:schemaRef ds:uri="e89df539-0938-4a1c-9390-caf2508d7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38DA9D-C1B9-496F-899D-4C906689899B}">
  <ds:schemaRefs>
    <ds:schemaRef ds:uri="http://www.w3.org/XML/1998/namespace"/>
    <ds:schemaRef ds:uri="e89df539-0938-4a1c-9390-caf2508d7ec8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cb693476-af41-4bef-a893-0f76222b860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5F153E-FE52-440A-9754-612A28F3E3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WAITING SHELTER</vt:lpstr>
      <vt:lpstr>SUMMARY!Print_Area</vt:lpstr>
      <vt:lpstr>'WAITING SHELTER'!Print_Area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Eurico da Conceicao</dc:creator>
  <cp:lastModifiedBy>Carolina Simoes Roccon</cp:lastModifiedBy>
  <dcterms:created xsi:type="dcterms:W3CDTF">2019-06-09T11:41:52Z</dcterms:created>
  <dcterms:modified xsi:type="dcterms:W3CDTF">2020-02-05T08:33:10Z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0x010100892111DEA233D446BF77DBB842EE13D7</vt:lpwstr>
  </property>
</Properties>
</file>