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закупки\ЗАКУПКИ ПО БЕНЕФИЦИАРАМ\БЕСЕДКИ\RFQ Беседки\Ведомости\"/>
    </mc:Choice>
  </mc:AlternateContent>
  <xr:revisionPtr revIDLastSave="0" documentId="13_ncr:1_{75F1F594-7A22-43AA-AFBD-E5E2F07CD071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Сумм Ведом Макаенка-8" sheetId="1" r:id="rId1"/>
    <sheet name="ЛокСм-1АС" sheetId="2" r:id="rId2"/>
    <sheet name="ЛокСм-2 ЭС" sheetId="3" r:id="rId3"/>
    <sheet name="ЛокСм-3 ГП" sheetId="4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7" i="4" l="1"/>
  <c r="F16" i="4"/>
  <c r="F15" i="4"/>
  <c r="F14" i="4"/>
  <c r="F13" i="4"/>
  <c r="F12" i="4"/>
  <c r="F10" i="4"/>
  <c r="F9" i="4"/>
  <c r="F37" i="3"/>
  <c r="F36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36" i="2"/>
  <c r="F135" i="2"/>
  <c r="F134" i="2"/>
  <c r="F133" i="2"/>
  <c r="F132" i="2"/>
  <c r="F131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3" i="2"/>
  <c r="F72" i="2"/>
  <c r="F71" i="2"/>
  <c r="F70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9" i="2"/>
  <c r="F48" i="2"/>
  <c r="F46" i="2"/>
  <c r="F45" i="2"/>
  <c r="F44" i="2"/>
  <c r="F43" i="2"/>
  <c r="F42" i="2"/>
  <c r="F41" i="2"/>
  <c r="F34" i="2"/>
  <c r="F33" i="2"/>
  <c r="F32" i="2"/>
  <c r="F31" i="2"/>
  <c r="F25" i="2"/>
  <c r="F24" i="2"/>
  <c r="F23" i="2"/>
  <c r="F22" i="2"/>
  <c r="F21" i="2"/>
  <c r="F20" i="2"/>
  <c r="F19" i="2"/>
  <c r="F18" i="2"/>
  <c r="F17" i="2"/>
  <c r="F11" i="2"/>
  <c r="F10" i="2"/>
  <c r="F9" i="2"/>
  <c r="F12" i="2" l="1"/>
  <c r="F38" i="3"/>
  <c r="F18" i="4"/>
  <c r="F23" i="4" s="1"/>
  <c r="D9" i="1" s="1"/>
  <c r="F31" i="3"/>
  <c r="F161" i="2"/>
  <c r="F137" i="2"/>
  <c r="F126" i="2"/>
  <c r="F93" i="2"/>
  <c r="F74" i="2"/>
  <c r="F65" i="2"/>
  <c r="F35" i="2"/>
  <c r="F26" i="2"/>
  <c r="F43" i="3" l="1"/>
  <c r="D8" i="1" s="1"/>
  <c r="F166" i="2"/>
  <c r="D7" i="1" l="1"/>
  <c r="F11" i="1" s="1"/>
  <c r="F26" i="4"/>
  <c r="F46" i="3"/>
  <c r="F45" i="3" l="1"/>
  <c r="F44" i="3" s="1"/>
  <c r="F34" i="3"/>
  <c r="F41" i="3"/>
  <c r="E8" i="1" l="1"/>
  <c r="F48" i="3"/>
  <c r="F25" i="4"/>
  <c r="F24" i="4" s="1"/>
  <c r="F21" i="4"/>
  <c r="E9" i="1" l="1"/>
  <c r="F9" i="1" s="1"/>
  <c r="F28" i="4"/>
  <c r="F164" i="2" l="1"/>
  <c r="F29" i="2" l="1"/>
  <c r="F38" i="2"/>
  <c r="F68" i="2"/>
  <c r="F77" i="2"/>
  <c r="F96" i="2"/>
  <c r="F129" i="2"/>
  <c r="F140" i="2"/>
  <c r="F169" i="2"/>
  <c r="F168" i="2" l="1"/>
  <c r="F167" i="2" s="1"/>
  <c r="F15" i="2"/>
  <c r="F8" i="1"/>
  <c r="E7" i="1" l="1"/>
  <c r="F171" i="2"/>
  <c r="F12" i="1" l="1"/>
  <c r="F13" i="1" s="1"/>
  <c r="F15" i="1" s="1"/>
  <c r="F16" i="1" s="1"/>
  <c r="F17" i="1" s="1"/>
  <c r="F7" i="1"/>
</calcChain>
</file>

<file path=xl/sharedStrings.xml><?xml version="1.0" encoding="utf-8"?>
<sst xmlns="http://schemas.openxmlformats.org/spreadsheetml/2006/main" count="434" uniqueCount="225">
  <si>
    <t xml:space="preserve">                          </t>
  </si>
  <si>
    <t>№№ п.п.</t>
  </si>
  <si>
    <t>№ П/П / ITEM</t>
  </si>
  <si>
    <t>НАИМЕНОВАНИЕ РАБОТ, РЕСУРСОВ, РАСХОДОВ / NAME OF WORKS, RESOURCES, EXPENSES</t>
  </si>
  <si>
    <t>2</t>
  </si>
  <si>
    <t>ЛОКАЛЬНАЯ СМЕТА № 1 - на Общестроительные работы (AС)</t>
  </si>
  <si>
    <t>ПРИМЕЧАНИЕ: Ж2-10 ЗЕМЛЯНЫЕ РАБОТЫ</t>
  </si>
  <si>
    <t xml:space="preserve">Разработка грунта вручную в траншеях глубиной до 2 м без креплений с откосами, грунт 2 группы </t>
  </si>
  <si>
    <t>Засыпка вручную траншей, пазух котлованов и ям, грунт 1 группы</t>
  </si>
  <si>
    <t>Уплотнение грунта пневматическими трамбовками, грунт 1-2 группы</t>
  </si>
  <si>
    <t>ПРИМЕЧАНИЕ: Ж2-20 ФУНДАМЕНТЫ</t>
  </si>
  <si>
    <t xml:space="preserve">Устройство буронабивных свай с бурением скважин вращательным (шнековым) способом, в грунтах 2 группы для свай диаметром до 600 мм, длиной до 12 м </t>
  </si>
  <si>
    <t>Каркасы арматурные стальные  (пространственные)</t>
  </si>
  <si>
    <t xml:space="preserve">Бетон тяжелый с крупностью заполнителя 20-40 мм, класса С16/20 (В20)  </t>
  </si>
  <si>
    <t>Трубы стальные бесшовные обсадные с короткой треугольной или трапецеидальной (ОТТМ) резьбой из стали группы прочности Д , наружный диаметр 273 мм, толщина стенки 7,1 мм</t>
  </si>
  <si>
    <t>Засыпка щебня в межтрубное пространство (без стоимости фильтра) при вращательном способе бурения</t>
  </si>
  <si>
    <t>10м3 засыпаемого мат</t>
  </si>
  <si>
    <t>Щебень из гравия марки 800, 2 класса, фракции 5-20 мм</t>
  </si>
  <si>
    <t>Устройство бетонной подготовки из бетона класса С8/10</t>
  </si>
  <si>
    <t>Устройство ростверков железобетонных из бетона класса С16/20, при ширине поверху до 1000 мм</t>
  </si>
  <si>
    <t>Каркасы арматурные стальные (плоские)</t>
  </si>
  <si>
    <t>ПРИМЕЧАНИЕ: Ж2-30 НАРУЖНЫЕ СТЕНЫ</t>
  </si>
  <si>
    <t>Сборка стен из брусьев толщиной 180 мм</t>
  </si>
  <si>
    <t>100м2 стен за вычето</t>
  </si>
  <si>
    <t>100м2 обрабатываемой</t>
  </si>
  <si>
    <t>Полубрус обрезные хвойных пород длиной 2-3,75 м, шириной и толщиной 150 мм и более, 2 сорта</t>
  </si>
  <si>
    <t>Доски обрезные хвойных пород длиной 4-6,5 м, шириной 75-150 мм, толщиной 44 мм и более, 2 сорта</t>
  </si>
  <si>
    <t>Огнебиозащитная обработка деревянных конструкций после установки в проектное положение составом для обеспечения II группы огнезащитной эффективности, вручную</t>
  </si>
  <si>
    <t>ПРИМЕЧАНИЕ: Ж2-40-20 ВНУТРЕННИЕ ОТДЕЛОЧНЫЕ РАБОТЫ</t>
  </si>
  <si>
    <t>ПРИМЕЧАНИЕ:      Потолок</t>
  </si>
  <si>
    <t xml:space="preserve">Обшивка каркасного потолка досками обшивки /прим./ </t>
  </si>
  <si>
    <t>100м2 обшивки стен</t>
  </si>
  <si>
    <t>Обшивка деревянная наружная и внутренняя тип О-1, О-2, О-3, толщиной 13 мм, шириной без гребня от 70 до 90 мм</t>
  </si>
  <si>
    <t>Устройство плинтусов деревянных</t>
  </si>
  <si>
    <t>Плинтус деревянный тип ПЛ-3, размером 25х25 мм</t>
  </si>
  <si>
    <t>Проолифка деревянных поверхностей потолков за 2 раза Кратность К=2</t>
  </si>
  <si>
    <t>Покрытие потолков масляными и спиртовыми лаками по окрашиваемой или огрунтованной поверхности за 2 раза</t>
  </si>
  <si>
    <t>100М2 / 100M2</t>
  </si>
  <si>
    <t>ПРИМЕЧАНИЕ:      Стены</t>
  </si>
  <si>
    <t>Проолифка деревянных поверхностей стен</t>
  </si>
  <si>
    <t>Покрытие стен масляными и спиртовыми лаками по окрашиваемой или огрунтованной поверхности за 2 раза</t>
  </si>
  <si>
    <t>ПРИМЕЧАНИЕ:      Пол</t>
  </si>
  <si>
    <t>Устройство покрытий щебеночных с пропиткой битумом</t>
  </si>
  <si>
    <t>Устройство подстилающих слоев бетонных</t>
  </si>
  <si>
    <t>Устройство тепло- и звукоизоляции сплошной из плит или матов минераловатных или стекловолокнистых</t>
  </si>
  <si>
    <t>Плиты теплоизоляционные из экструдированного пенополистирола БАТЭПЛЕКС толщиной 20-100 мм</t>
  </si>
  <si>
    <t>Устройство цементно-песчаных стяжек толщиной 20 мм по основанию из утеплителя</t>
  </si>
  <si>
    <t>Устройство цементно-песчаных стяжек: добавлять или исключать на каждые 5 мм изменения толщины стяжки</t>
  </si>
  <si>
    <t>Устройство гидроизоляции обмазочной в один слой толщиной 2 мм</t>
  </si>
  <si>
    <t>Гидроизоляционная смесь (ГС) с улучшенными свойствами, эластичная (Э), двухкомпонентная (2)</t>
  </si>
  <si>
    <t>Устройство гидроизоляции обмазочной: на каждый последующий слой толщиной 1 мм добавлять по норме 5</t>
  </si>
  <si>
    <t>Устройство покрытий пола из плитки керамической на клею по цементной стяжке</t>
  </si>
  <si>
    <t>Плитки керамические для полов неглазурованные тип "ГРЕС" размером 300х300х8 мм</t>
  </si>
  <si>
    <t>Вода</t>
  </si>
  <si>
    <t>ПРИМЕЧАНИЕ: Ж2-50 Перегородки</t>
  </si>
  <si>
    <t>Устройство перегородок в жилых зданиях на металлическом однорядном каркасе с двухсторонней обшивкой гипсокартонными листами или гипсоволокнистыми плитами в один слой с изоляцией</t>
  </si>
  <si>
    <t>100м2 перегородок за</t>
  </si>
  <si>
    <t>Профиль для гипсокартона перегородочный UW (ПН) 75х40, 0,6 мм</t>
  </si>
  <si>
    <t>Профиль для гипсокартона перегородочный CW (ПС) 75х50, 0,6 мм</t>
  </si>
  <si>
    <t>Окраска стен поливинилацетатными водоэмульсионными составами по сборным конструкциям, подготовленным под окраску, улучшенная</t>
  </si>
  <si>
    <t>ПРИМЕЧАНИЕ: Ж2-40-60 ВНУТРЕННИЕ СТЕНЫ ПРОЕМЫ</t>
  </si>
  <si>
    <t>Установка блоков в наружных и внутренних дверных проемах в перегородках и деревянных нерубленых стенах, площадь проема более 3 м2</t>
  </si>
  <si>
    <t>100м2 проемов</t>
  </si>
  <si>
    <t>Блок дверной наружный входной деревянный двупольный, глухой, с порогом, щитовой ДН Д Г 24-15 П Щ</t>
  </si>
  <si>
    <t>Установка блоков в наружных и внутренних дверных проемах в перегородках и деревянных нерубленых стенах, площадь проема до 3 м2</t>
  </si>
  <si>
    <t>Блок дверной внутренний санузлов деревянный, однопольный, глухой, с наплавом, с порогом, щитовой ДВ6 Д Г 21-9 Н П Щ</t>
  </si>
  <si>
    <t>Установка в жилых и общественных зданиях блоков оконных с переплетами спаренными в стенах деревянных нерубленных, площадь проема более 2 м2</t>
  </si>
  <si>
    <t>Блок оконный ОД 1460х1770 П/О И СП2</t>
  </si>
  <si>
    <t>Блок оконный из поливинилхлоридного профиля BRUGMANN ОП А 1500-1500 П/О П/У СП2, с поворотно-откидным устройством, с поворотным устройством, с двухкамерным стеклопакетом</t>
  </si>
  <si>
    <t>Доска подоконная окрашенная ПД-1, ПД-3, толщиной 34 мм, шириной 200 мм</t>
  </si>
  <si>
    <t>Установка отливов из оцинкованной стали</t>
  </si>
  <si>
    <t>Отлив оконный из стали оцинкованной толщиной 0,2-0,5 мм, шириной 165 мм, с полимерным покрытием ПЭП с одной стороны, окрашенный с другой стороны</t>
  </si>
  <si>
    <t>Установка и крепление наличников</t>
  </si>
  <si>
    <t>100м коробок блоков</t>
  </si>
  <si>
    <t>Наличник деревянный тип Н-1, размером 12х120</t>
  </si>
  <si>
    <t>ПРИМЕЧАНИЕ: Ж2-70 Кровли</t>
  </si>
  <si>
    <t>Устройство несущего каркаса наслонной стропильной системы</t>
  </si>
  <si>
    <t>Брусья обрезные хвойных пород длиной 4-6,5 м, шириной 150мм, толщиной 150 мм и более, 2 сорта</t>
  </si>
  <si>
    <t>Брусья обрезные хвойных пород длиной 4-6,5 м, шириной 150мм, толщиной 150 мм и более, 2 сорта (нарожники)</t>
  </si>
  <si>
    <t>Брусья обрезные хвойных пород длиной 4-6,5 м, шириной 150мм, толщиной 150 мм и более, 2 сорта (диагональные ноги)</t>
  </si>
  <si>
    <t>Доски обрезные хвойных пород длиной 4-6,5 м, шириной 75-150 мм, толщиной 44 мм и более, 2 сорта (затяжки)</t>
  </si>
  <si>
    <t>Доски обрезные хвойных пород длиной 4-6,5 м, шириной 75-150 мм, толщиной 44 мм и более, 3 сорта (накладки)</t>
  </si>
  <si>
    <t>Доски обрезные хвойных пород длиной 4-6,5 м, шириной 75-150 мм, толщиной 44 мм и более, 3 сорта (опорные бруски)</t>
  </si>
  <si>
    <t>Устройство обрешетки для наслонной стропильной системы</t>
  </si>
  <si>
    <t>100м2 ската крыши</t>
  </si>
  <si>
    <t>Доски обрезные хвойных пород длиной 4-6,5 м, шириной 75-150 мм, толщиной 32, 40 мм, 2 сорта</t>
  </si>
  <si>
    <t>Сталь арматурная горячекатаная гладкая для железобетонных конструкций, класса S240 (А240), диаметром 12 мм (Скоба Ск-1)</t>
  </si>
  <si>
    <t>100м2 развернутой по</t>
  </si>
  <si>
    <t>Устройство каркаса карнизных свесов</t>
  </si>
  <si>
    <t>Доски обрезные хвойных пород длиной 4-6,5 м, шириной 75-150 мм, толщиной 25 мм, 2 сорта</t>
  </si>
  <si>
    <t>Бруски обрезные хвойных пород длиной 2-6,5 м, толщиной 40-60 мм, 2 сорта</t>
  </si>
  <si>
    <t>Огнебиозащитная обработка деревянных конструкций после установки в проектное положение составом "ЭК-1" для обеспечения II группы огнезащитной эффективности, вручную</t>
  </si>
  <si>
    <t>Устройство кровель из листов профилированных с волновым и трапециевидным очертанием гофра</t>
  </si>
  <si>
    <t>Профилированный лист типа МОНТЕРРЕЙ (металлочерепица) толщиной 0,5 мм из оцинкованной стали с полимерным покрытием: полиэстер 25мкм</t>
  </si>
  <si>
    <t>Установка коньковых планок для кровли из листов профилированных с волновым и трапециевидным очертанием гофра</t>
  </si>
  <si>
    <t>Планка конька</t>
  </si>
  <si>
    <t>Заглушка конька</t>
  </si>
  <si>
    <t>М</t>
  </si>
  <si>
    <t>ШТ</t>
  </si>
  <si>
    <t>Установка карнизной планки для кровли из листов профилированных с волновым и трапециевидным очертанием гофра</t>
  </si>
  <si>
    <t>М / М</t>
  </si>
  <si>
    <t>Устройство ендов для кровли из листов профилированных с волновым и трапециевидным очертанием гофра</t>
  </si>
  <si>
    <t>Планка ендовы верхней 76х76х2000, 80х80х2000 (оцинкованная сталь 0,5 мм с полимерным покрытием полиэстер)</t>
  </si>
  <si>
    <t>Планка ендовы нижней 298х298х2000, 300х300х2000, 312х312х2000 (оцинкованная сталь 0,5 мм с полимерным покрытием полиэстер)</t>
  </si>
  <si>
    <t>Установка торцевых ветровых планок по фасаду для кровли из листов профилированных с волновым и трапециевидным очертанием гофра</t>
  </si>
  <si>
    <t>Устройство перекрытий с укладкой балок по стенам рубленым с накатом из щитов</t>
  </si>
  <si>
    <t>100м2 перекрытий</t>
  </si>
  <si>
    <t>Поковки из квадратных заготовок массой 1,8 кг</t>
  </si>
  <si>
    <t>Плиты теплоизоляционные из минеральной ваты ПТМ СТБ 1995-2009-Т5-DS(TH)1-CS(10)60-TR15-PL(5)850-WS1 (плотность 160 кг/м3) БЕЛТЕП марки Руф 60</t>
  </si>
  <si>
    <t>Щиты наката</t>
  </si>
  <si>
    <t>Бруски обрезные хвойных пород длиной 4-6,5 м, шириной 75-150 мм, толщиной 40-75 мм, 2 сорта</t>
  </si>
  <si>
    <t>ПРИМЕЧАНИЕ: Ж2-90-20 Другие элементы и конструкции Входы. крыльца. рампы пандусы.</t>
  </si>
  <si>
    <t>Устройство песчаного основания под фундаменты</t>
  </si>
  <si>
    <t>Устройство ленточных фундаментов железобетонных из бетона класса С16/20, при ширине поверху до 1000 мм</t>
  </si>
  <si>
    <t>Сетка арматурная</t>
  </si>
  <si>
    <t>Монтаж ограждения</t>
  </si>
  <si>
    <t>Отдельные конструктивные элементы зданий и сооружений (ограждение ОГ-1, ОГ-2, ОГ-3, ОГ-4) с преобладанием горячекатаных профилей. Средняя масса сборочной единицы до 0,1 т</t>
  </si>
  <si>
    <t>Огрунтовка металлических поверхностей за один раз грунтовкой ГФ-021</t>
  </si>
  <si>
    <t xml:space="preserve">Окраска металлических огрунтованных поверхностей эмалью ХВ-124 Кратность К=7 </t>
  </si>
  <si>
    <t>Устройство цементной выравнивающей стяжки</t>
  </si>
  <si>
    <t>Устройство покрытий на цементном растворе из плиток бетонных, цементных или мозаичных</t>
  </si>
  <si>
    <t>Плитки бетонные, цементные или мозаичные</t>
  </si>
  <si>
    <t>Растворная смесь сухая, облицовочная, цементно-известковая, для внутренних работ, М100</t>
  </si>
  <si>
    <t>Облицовка боковой поверхности декоративной плиткой на растворе</t>
  </si>
  <si>
    <t>Декоративная плитка</t>
  </si>
  <si>
    <t>Установка опорных уголков</t>
  </si>
  <si>
    <t>Детали закладные, изготовленные без применения сварки, гнутья, сверления (пробивки) отверстий, поставляемые отдельно</t>
  </si>
  <si>
    <t>Установка металлических решеток приямков</t>
  </si>
  <si>
    <t>Решетки для приямков стальные</t>
  </si>
  <si>
    <t>Ведомость:  Локальная смета № 1: на Общестроительные работы (AС)</t>
  </si>
  <si>
    <t>ЛОКАЛЬНАЯ СМЕТА № 2 - на Электромонтажные работы (ЭС)</t>
  </si>
  <si>
    <t>ПРИМЕЧАНИЕ: Ж6-60 Сети электроснабжения ЭС</t>
  </si>
  <si>
    <t>Щиток для подключения</t>
  </si>
  <si>
    <t>100м кабеля</t>
  </si>
  <si>
    <t>Кабель силовой марки ВВГнг с медными жилами, изоляция и оболочка из поливинилхлоридного пластиката пониженной горючести, без защитного покрова, с двумя жилами сечением 1,5 мм2, на напряжение 0,66 кВ</t>
  </si>
  <si>
    <t>Кабель силовой марки ВВГнг с медными жилами, изоляция и оболочка из поливинилхлоридного пластиката пониженной горючести, без защитного покрова, с тремя жилами сечением 1,5 мм2, на напряжение 0,66 кВ</t>
  </si>
  <si>
    <t xml:space="preserve">Кабель силовой марки ВВГнг с медными жилами, изоляция и оболочка из поливинилхлоридного пластиката пониженной горючести, без защитного покрова, с двумя жилами сечением 16 мм2, на напряжение 0,66 кВ  </t>
  </si>
  <si>
    <t>Светильник с люминесцентными лампами, отдельно устанавливаемый на распорных дюбелях, количество ламп в светильнике 1  (монтаж)</t>
  </si>
  <si>
    <t>Кабели до 35 кВ в проложенных трубах, блоках и коробах, масса 1 м до 2кг (монтаж)</t>
  </si>
  <si>
    <t>Щитки осветительные, устанавливаемые на стене распорными дюбелями, масса щитка 6кг (монтаж)</t>
  </si>
  <si>
    <t>100ШТ</t>
  </si>
  <si>
    <t xml:space="preserve">Светильник с лампами накаливания потолочный для общественных помещений НПО 13-60-801 </t>
  </si>
  <si>
    <t>Розетка штепсельная полугерметическая и герметическая с креплением на распорный дюбель (монтаж)</t>
  </si>
  <si>
    <t>Розетка штепсельная двухместная для открытой установки РА16-238</t>
  </si>
  <si>
    <t>Выключатель одноклавишный неутопленного типа при открытой проводке (монтаж)</t>
  </si>
  <si>
    <t>Выключатель одноклавишный брызгозащищенный С110-817</t>
  </si>
  <si>
    <t>Трубы стальные по установленным конструкциям по стенам с креплением скобами, диаметр до 25мм, крепление пристрелкой (монтаж)</t>
  </si>
  <si>
    <t>Трубы стальные электросварные прямошовные из спокойной и полуспокойной стали марок Ст2, Ст3, 10, 20, наружным диаметром 20 мм, толщиной стенки 1,2 мм</t>
  </si>
  <si>
    <t>Трубы стальные по установленным конструкциям по стенам с креплением скобами, диаметр до 40мм, крепление пристрелкой  (монтаж)</t>
  </si>
  <si>
    <t>Трубы стальные электросварные прямошовные из спокойной и полуспокойной стали марок Ст2, Ст3, 10, 20, наружным диаметром 32 мм, толщиной стенки 1,5 мм</t>
  </si>
  <si>
    <t xml:space="preserve">Коробка монтажная К-201 </t>
  </si>
  <si>
    <t xml:space="preserve">Монтаж </t>
  </si>
  <si>
    <t>Солнечная панель 12V 250Вт</t>
  </si>
  <si>
    <t>Контроллер солнечных панелей</t>
  </si>
  <si>
    <t>Источник бесперебойного питания 400Ач</t>
  </si>
  <si>
    <t xml:space="preserve">Инвертор 12V/230V </t>
  </si>
  <si>
    <t>ПРИМЕЧАНИЕ: Ж6-90 Уравнивание потенциалов</t>
  </si>
  <si>
    <t>Проводник заземляющий из круглой стали диаметром 12мм, открыто по строительным основаниям  (монтаж)</t>
  </si>
  <si>
    <t>Проводник заземляющий из полосовой стали сечением 100мм2, открыто по строительным основаниям (монтаж)</t>
  </si>
  <si>
    <t>Ведомость: Локальная смета № 2 - на Электромонтажные работы (ЭС)</t>
  </si>
  <si>
    <t>ЛОКАЛЬНАЯ СМЕТА № 3 - на Благоустройство (ГП)</t>
  </si>
  <si>
    <t>Ведомость: Локальная смета № 3 - на Благоустройство (ГП)</t>
  </si>
  <si>
    <t>ПРИМЕЧАНИЕ: Ж7 БЛАГОУСТРОЙСТВО И ОЗЕЛЕНЕНИЕ</t>
  </si>
  <si>
    <t>Разработка грунта бульдозерами мощностью 59 (80) кВт (л.с.) при перемещении грунта до 10 м, грунт 1 группы - срезка растительного слоя грунта</t>
  </si>
  <si>
    <t>Разборка бортовых камней на бетонном основании</t>
  </si>
  <si>
    <t xml:space="preserve">ПРИМЕЧАНИЕ: ПО  ТИП 1  </t>
  </si>
  <si>
    <t>Устройство подстилающих и выравнивающих слоев оснований из песка</t>
  </si>
  <si>
    <t>Песок для строительных работ природный 1 класса</t>
  </si>
  <si>
    <t>Устройство сборных покрытий из плит тротуарных с наибольшим габаритным размером в плане до 300 мм включительно с подачей плит вручную</t>
  </si>
  <si>
    <t>Плиты тротуарные, мелкоразмерные, серые, толщиной 60 мм, из бетона М300</t>
  </si>
  <si>
    <t>Установка бортовых камней бетонных при других видах покрытий</t>
  </si>
  <si>
    <t>КАМЕНЬ БОРТОВОЙ БРТ100.20.8 Серия Б3.020.1-1.99 вып.1</t>
  </si>
  <si>
    <t>ТАБЛИЦА ЦЕН/ВЕДОМОСТЬ ОБЪЕМОВ РАБОТ на выполнение строительных работ по объекту: «Строительство беседки “Зеленый класс” закрытого типа, расположенной на территории УО «Республиканский центр экологии и краеведения» г. Минск ул. Макаенка 8»</t>
  </si>
  <si>
    <t>ТАБЛИЦА ЦЕН/ВЕДОМОСТЬ ОБЪЕМОВ РАБОТ на выполнение строительных работ по объекту:«Строительство беседки “Зеленый класс” закрытого типа, расположенной на территории УО «Республиканский центр экологии и краеведения» г. Минск ул. Макаенка 8»</t>
  </si>
  <si>
    <t xml:space="preserve">ЕД. ИЗМ. </t>
  </si>
  <si>
    <t xml:space="preserve">  КОЛ-ВО </t>
  </si>
  <si>
    <t xml:space="preserve">СТОИМОСТЬ ЗА ЕДИНИЦУ, ___ </t>
  </si>
  <si>
    <t xml:space="preserve">ОБЩАЯ СТОИМОСТЬ, ___ </t>
  </si>
  <si>
    <t xml:space="preserve">ПРОЧИЕ ЗАТРАТЫ  и РАСХОДЫ (ОХР и ОПР, плановая прибыль, страхование,иные затраты): </t>
  </si>
  <si>
    <t xml:space="preserve">в том числе: </t>
  </si>
  <si>
    <t>Плановая прибыль</t>
  </si>
  <si>
    <t>Страхование и иные затраты</t>
  </si>
  <si>
    <t xml:space="preserve">ФИО уполномоченного лица </t>
  </si>
  <si>
    <t xml:space="preserve">Подпись уполномоченного лица </t>
  </si>
  <si>
    <t xml:space="preserve">Наименование участника тендерных торгов </t>
  </si>
  <si>
    <t xml:space="preserve">Должность уполномоченного лица </t>
  </si>
  <si>
    <t>Общая ст-ть прямых затрат, валюта ___</t>
  </si>
  <si>
    <t>Прочие затраты (ОХР и ОПР, прибыль), валюта ___</t>
  </si>
  <si>
    <t>Общая ст-ть, валюта ___</t>
  </si>
  <si>
    <t>ИТОГО ПРЯМЫХ ЗАТРАТ (разделы 1-3)</t>
  </si>
  <si>
    <t>ПРОЧИЕ ЗАТРАТЫ (ОХР и ОПР, плановая прибыль)</t>
  </si>
  <si>
    <t>ИТОГО РАБОТ И ЗАТРАТ</t>
  </si>
  <si>
    <t>Ведомости объемов работ и материалов</t>
  </si>
  <si>
    <t>НАИМЕНОВАНИЕ РАБОТ, РЕСУРСОВ, РАСХОДОВ</t>
  </si>
  <si>
    <t xml:space="preserve">1000м3  </t>
  </si>
  <si>
    <t xml:space="preserve">100М </t>
  </si>
  <si>
    <t xml:space="preserve">100м3 </t>
  </si>
  <si>
    <t xml:space="preserve">М3 </t>
  </si>
  <si>
    <t xml:space="preserve">100м2 </t>
  </si>
  <si>
    <t xml:space="preserve">М2 </t>
  </si>
  <si>
    <t xml:space="preserve">ИТОГО ПРЯМЫЕ ЗАТРАТЫ: </t>
  </si>
  <si>
    <t xml:space="preserve">ИТОГО по разделу: </t>
  </si>
  <si>
    <t>ОХР и ОПР</t>
  </si>
  <si>
    <t xml:space="preserve">100М3 </t>
  </si>
  <si>
    <t xml:space="preserve">100М3 уплот грунт </t>
  </si>
  <si>
    <t>М3</t>
  </si>
  <si>
    <t>Т</t>
  </si>
  <si>
    <t xml:space="preserve">100М2 </t>
  </si>
  <si>
    <t>М2</t>
  </si>
  <si>
    <t>100М2</t>
  </si>
  <si>
    <t xml:space="preserve">10М3 </t>
  </si>
  <si>
    <t xml:space="preserve">в том числе:  </t>
  </si>
  <si>
    <t xml:space="preserve">ВСЕГО РАБОТ и ЗАТРАТ (без НДС): </t>
  </si>
  <si>
    <t>НДС - 20%:</t>
  </si>
  <si>
    <t>ВСЕГО (с НДС):</t>
  </si>
  <si>
    <t>Прочие расходы, отчисления и налоги, том числе: 
- отчисления на социальное страхование;
-другие налоги и отчисления</t>
  </si>
  <si>
    <t>Подпись уполномоченного лица</t>
  </si>
  <si>
    <t xml:space="preserve">1000М </t>
  </si>
  <si>
    <t xml:space="preserve">М </t>
  </si>
  <si>
    <t xml:space="preserve">ИТОГО  ПО ВЕДОМОСТИ: </t>
  </si>
  <si>
    <t xml:space="preserve">ИТОГО ПО ВЕДОМОСТИ: </t>
  </si>
  <si>
    <t>Наименование работ</t>
  </si>
  <si>
    <t>ОХР и ОПР:</t>
  </si>
  <si>
    <t>ПЛАНОВАЯ ПРИБЫЛЬ :</t>
  </si>
  <si>
    <t>Суммарная ведомость объемов работ и материалов строительных работ по объекту «Строительство беседки "Зеленый класс" закрытого типа, расположенной на территории УО "Республиканский центр экологии и краеведения" г.Минск ул.Макаенка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</si>
</sst>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.000_р_._-;\-* #,##0.000_р_._-;_-* &quot;-&quot;??_р_._-;_-@_-"/>
    <numFmt numFmtId="166" formatCode="#,##0_ ;\-#,##0\ "/>
    <numFmt numFmtId="167" formatCode="0.0000"/>
    <numFmt numFmtId="168" formatCode="0.000"/>
    <numFmt numFmtId="169" formatCode="0.00000"/>
    <numFmt numFmtId="170" formatCode="0.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Myriad Pro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8"/>
      <color rgb="FF002060"/>
      <name val="Arial"/>
      <family val="2"/>
      <charset val="204"/>
    </font>
    <font>
      <sz val="8"/>
      <color rgb="FF002060"/>
      <name val="Arial"/>
      <family val="2"/>
      <charset val="204"/>
    </font>
    <font>
      <sz val="9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7030A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4" fontId="0" fillId="0" borderId="0" xfId="0" applyNumberFormat="1"/>
    <xf numFmtId="164" fontId="7" fillId="0" borderId="10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justify"/>
    </xf>
    <xf numFmtId="164" fontId="10" fillId="0" borderId="1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justify" vertical="center"/>
    </xf>
    <xf numFmtId="164" fontId="8" fillId="0" borderId="10" xfId="1" applyFont="1" applyBorder="1" applyAlignment="1">
      <alignment horizontal="center" vertical="center" wrapText="1"/>
    </xf>
    <xf numFmtId="164" fontId="11" fillId="0" borderId="10" xfId="1" applyFont="1" applyBorder="1" applyAlignment="1">
      <alignment horizontal="center" vertical="center"/>
    </xf>
    <xf numFmtId="164" fontId="11" fillId="0" borderId="13" xfId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/>
    <xf numFmtId="0" fontId="18" fillId="0" borderId="19" xfId="0" applyNumberFormat="1" applyFont="1" applyBorder="1" applyAlignment="1">
      <alignment horizontal="center" vertical="center" wrapText="1"/>
    </xf>
    <xf numFmtId="0" fontId="17" fillId="0" borderId="22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3" fillId="0" borderId="14" xfId="0" applyFont="1" applyBorder="1" applyAlignment="1">
      <alignment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0" fontId="25" fillId="0" borderId="20" xfId="0" applyNumberFormat="1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2" fontId="29" fillId="0" borderId="13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2" fontId="28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30" fillId="0" borderId="0" xfId="0" applyFont="1" applyAlignment="1">
      <alignment horizontal="right" wrapText="1"/>
    </xf>
    <xf numFmtId="0" fontId="31" fillId="0" borderId="10" xfId="0" applyFont="1" applyBorder="1" applyAlignment="1">
      <alignment horizontal="right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168" fontId="29" fillId="0" borderId="13" xfId="0" applyNumberFormat="1" applyFont="1" applyBorder="1" applyAlignment="1">
      <alignment horizontal="center" vertical="center" wrapText="1"/>
    </xf>
    <xf numFmtId="167" fontId="29" fillId="0" borderId="13" xfId="0" applyNumberFormat="1" applyFont="1" applyBorder="1" applyAlignment="1">
      <alignment horizontal="center" vertical="center" wrapText="1"/>
    </xf>
    <xf numFmtId="169" fontId="29" fillId="0" borderId="13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168" fontId="29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167" fontId="29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2" fontId="28" fillId="0" borderId="13" xfId="0" applyNumberFormat="1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0" fontId="34" fillId="0" borderId="0" xfId="0" applyFont="1"/>
    <xf numFmtId="0" fontId="33" fillId="0" borderId="0" xfId="0" applyFont="1"/>
    <xf numFmtId="0" fontId="35" fillId="0" borderId="10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170" fontId="29" fillId="0" borderId="1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68" fontId="24" fillId="0" borderId="13" xfId="0" applyNumberFormat="1" applyFont="1" applyBorder="1" applyAlignment="1">
      <alignment horizontal="center" vertical="center" wrapText="1"/>
    </xf>
    <xf numFmtId="167" fontId="24" fillId="0" borderId="13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8" fillId="0" borderId="0" xfId="0" applyNumberFormat="1" applyFont="1" applyAlignment="1">
      <alignment vertical="center" wrapText="1"/>
    </xf>
    <xf numFmtId="0" fontId="40" fillId="0" borderId="15" xfId="0" applyNumberFormat="1" applyFont="1" applyBorder="1" applyAlignment="1">
      <alignment horizontal="center" vertical="center" wrapText="1"/>
    </xf>
    <xf numFmtId="166" fontId="40" fillId="0" borderId="23" xfId="0" applyNumberFormat="1" applyFont="1" applyBorder="1" applyAlignment="1">
      <alignment horizontal="center" vertical="center" wrapText="1"/>
    </xf>
    <xf numFmtId="0" fontId="40" fillId="0" borderId="7" xfId="0" applyNumberFormat="1" applyFont="1" applyBorder="1" applyAlignment="1">
      <alignment horizontal="center" vertical="center" wrapText="1"/>
    </xf>
    <xf numFmtId="165" fontId="40" fillId="0" borderId="7" xfId="0" applyNumberFormat="1" applyFont="1" applyBorder="1" applyAlignment="1">
      <alignment horizontal="center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165" fontId="40" fillId="0" borderId="10" xfId="0" applyNumberFormat="1" applyFont="1" applyBorder="1" applyAlignment="1">
      <alignment horizontal="center" vertical="center" wrapText="1"/>
    </xf>
    <xf numFmtId="2" fontId="40" fillId="0" borderId="10" xfId="0" applyNumberFormat="1" applyFont="1" applyBorder="1" applyAlignment="1">
      <alignment horizontal="left" vertical="center"/>
    </xf>
    <xf numFmtId="164" fontId="38" fillId="0" borderId="10" xfId="0" applyNumberFormat="1" applyFont="1" applyBorder="1" applyAlignment="1">
      <alignment horizontal="center" vertical="center" wrapText="1"/>
    </xf>
    <xf numFmtId="2" fontId="41" fillId="0" borderId="10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left" vertical="center"/>
    </xf>
    <xf numFmtId="164" fontId="42" fillId="0" borderId="10" xfId="0" applyNumberFormat="1" applyFont="1" applyBorder="1" applyAlignment="1">
      <alignment horizontal="center" vertical="center" wrapText="1"/>
    </xf>
    <xf numFmtId="164" fontId="40" fillId="0" borderId="10" xfId="0" applyNumberFormat="1" applyFont="1" applyBorder="1" applyAlignment="1">
      <alignment vertical="center" wrapText="1"/>
    </xf>
    <xf numFmtId="0" fontId="36" fillId="0" borderId="0" xfId="0" applyFont="1"/>
    <xf numFmtId="2" fontId="41" fillId="0" borderId="10" xfId="0" applyNumberFormat="1" applyFont="1" applyBorder="1" applyAlignment="1">
      <alignment horizontal="right" vertical="center"/>
    </xf>
    <xf numFmtId="164" fontId="41" fillId="0" borderId="10" xfId="0" applyNumberFormat="1" applyFont="1" applyBorder="1" applyAlignment="1">
      <alignment horizontal="center" vertical="center" wrapText="1"/>
    </xf>
    <xf numFmtId="0" fontId="43" fillId="0" borderId="0" xfId="0" applyFont="1"/>
    <xf numFmtId="0" fontId="4" fillId="0" borderId="0" xfId="0" applyFont="1"/>
    <xf numFmtId="0" fontId="44" fillId="0" borderId="0" xfId="0" applyFont="1"/>
    <xf numFmtId="0" fontId="4" fillId="0" borderId="0" xfId="0" applyFont="1" applyAlignment="1">
      <alignment vertical="center" wrapText="1"/>
    </xf>
    <xf numFmtId="164" fontId="38" fillId="0" borderId="10" xfId="0" applyNumberFormat="1" applyFont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vertical="center" wrapText="1"/>
    </xf>
    <xf numFmtId="164" fontId="42" fillId="0" borderId="10" xfId="0" applyNumberFormat="1" applyFont="1" applyBorder="1" applyAlignment="1">
      <alignment horizontal="center" vertical="center"/>
    </xf>
    <xf numFmtId="164" fontId="38" fillId="0" borderId="10" xfId="0" applyNumberFormat="1" applyFont="1" applyBorder="1" applyAlignment="1">
      <alignment vertical="center" wrapText="1"/>
    </xf>
    <xf numFmtId="0" fontId="45" fillId="0" borderId="10" xfId="0" applyFont="1" applyBorder="1" applyAlignment="1">
      <alignment horizontal="right" vertical="center" wrapText="1"/>
    </xf>
    <xf numFmtId="164" fontId="46" fillId="0" borderId="10" xfId="0" applyNumberFormat="1" applyFont="1" applyBorder="1" applyAlignment="1">
      <alignment horizontal="center" vertical="center" wrapText="1"/>
    </xf>
    <xf numFmtId="165" fontId="25" fillId="0" borderId="2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3" xfId="0" applyFont="1" applyBorder="1"/>
    <xf numFmtId="49" fontId="27" fillId="0" borderId="16" xfId="0" applyNumberFormat="1" applyFont="1" applyBorder="1" applyAlignment="1">
      <alignment horizontal="left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49" fontId="27" fillId="0" borderId="13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zoomScale="80" zoomScaleNormal="80" workbookViewId="0">
      <selection activeCell="B2" sqref="B2:F2"/>
    </sheetView>
  </sheetViews>
  <sheetFormatPr defaultRowHeight="14.4"/>
  <cols>
    <col min="1" max="1" width="1.33203125" customWidth="1"/>
    <col min="2" max="2" width="5.6640625" customWidth="1"/>
    <col min="3" max="3" width="42.6640625" customWidth="1"/>
    <col min="4" max="5" width="20.6640625" customWidth="1"/>
    <col min="6" max="6" width="15.6640625" customWidth="1"/>
    <col min="7" max="7" width="5.6640625" customWidth="1"/>
  </cols>
  <sheetData>
    <row r="1" spans="1:6">
      <c r="B1" s="1" t="s">
        <v>0</v>
      </c>
      <c r="C1" s="1"/>
      <c r="D1" s="1"/>
      <c r="E1" s="1"/>
      <c r="F1" s="1"/>
    </row>
    <row r="2" spans="1:6" ht="62.25" customHeight="1">
      <c r="B2" s="126" t="s">
        <v>224</v>
      </c>
      <c r="C2" s="126"/>
      <c r="D2" s="126"/>
      <c r="E2" s="126"/>
      <c r="F2" s="126"/>
    </row>
    <row r="3" spans="1:6" ht="15" thickBot="1">
      <c r="B3" s="127"/>
      <c r="C3" s="127"/>
      <c r="D3" s="127"/>
      <c r="E3" s="127"/>
      <c r="F3" s="127"/>
    </row>
    <row r="4" spans="1:6" s="4" customFormat="1" ht="75.75" customHeight="1" thickBot="1">
      <c r="B4" s="2" t="s">
        <v>1</v>
      </c>
      <c r="C4" s="3" t="s">
        <v>221</v>
      </c>
      <c r="D4" s="26" t="s">
        <v>186</v>
      </c>
      <c r="E4" s="26" t="s">
        <v>187</v>
      </c>
      <c r="F4" s="26" t="s">
        <v>188</v>
      </c>
    </row>
    <row r="5" spans="1:6" ht="15" thickBot="1">
      <c r="B5" s="128" t="s">
        <v>192</v>
      </c>
      <c r="C5" s="129"/>
      <c r="D5" s="129"/>
      <c r="E5" s="129"/>
      <c r="F5" s="130"/>
    </row>
    <row r="6" spans="1:6">
      <c r="A6" s="4"/>
      <c r="B6" s="131"/>
      <c r="C6" s="132"/>
      <c r="D6" s="5"/>
      <c r="E6" s="6"/>
      <c r="F6" s="77"/>
    </row>
    <row r="7" spans="1:6" ht="27.6">
      <c r="A7" s="4"/>
      <c r="B7" s="10">
        <v>1</v>
      </c>
      <c r="C7" s="78" t="s">
        <v>129</v>
      </c>
      <c r="D7" s="8">
        <f>'ЛокСм-1АС'!F166</f>
        <v>0</v>
      </c>
      <c r="E7" s="9">
        <f>'ЛокСм-1АС'!F167</f>
        <v>0</v>
      </c>
      <c r="F7" s="9">
        <f t="shared" ref="F7:F8" si="0">D7+E7</f>
        <v>0</v>
      </c>
    </row>
    <row r="8" spans="1:6" ht="27.6">
      <c r="A8" s="4"/>
      <c r="B8" s="10">
        <v>2</v>
      </c>
      <c r="C8" s="78" t="s">
        <v>159</v>
      </c>
      <c r="D8" s="8">
        <f>'ЛокСм-2 ЭС'!F43</f>
        <v>0</v>
      </c>
      <c r="E8" s="9">
        <f>'ЛокСм-2 ЭС'!F44</f>
        <v>0</v>
      </c>
      <c r="F8" s="9">
        <f t="shared" si="0"/>
        <v>0</v>
      </c>
    </row>
    <row r="9" spans="1:6" ht="27.6">
      <c r="A9" s="4"/>
      <c r="B9" s="81">
        <v>3</v>
      </c>
      <c r="C9" s="82" t="s">
        <v>161</v>
      </c>
      <c r="D9" s="8">
        <f>'ЛокСм-3 ГП'!F23</f>
        <v>0</v>
      </c>
      <c r="E9" s="9">
        <f>'ЛокСм-3 ГП'!F24</f>
        <v>0</v>
      </c>
      <c r="F9" s="9">
        <f t="shared" ref="F9" si="1">D9+E9</f>
        <v>0</v>
      </c>
    </row>
    <row r="10" spans="1:6">
      <c r="A10" s="11"/>
      <c r="B10" s="13"/>
      <c r="C10" s="14"/>
      <c r="D10" s="15"/>
      <c r="E10" s="15"/>
      <c r="F10" s="16"/>
    </row>
    <row r="11" spans="1:6">
      <c r="A11" s="11"/>
      <c r="B11" s="17"/>
      <c r="C11" s="133" t="s">
        <v>189</v>
      </c>
      <c r="D11" s="133"/>
      <c r="E11" s="133"/>
      <c r="F11" s="16">
        <f>SUM(D7:D9)</f>
        <v>0</v>
      </c>
    </row>
    <row r="12" spans="1:6" ht="32.25" customHeight="1">
      <c r="A12" s="11"/>
      <c r="B12" s="17"/>
      <c r="C12" s="120" t="s">
        <v>190</v>
      </c>
      <c r="D12" s="121"/>
      <c r="E12" s="122"/>
      <c r="F12" s="16">
        <f>SUM(E7:E9)</f>
        <v>0</v>
      </c>
    </row>
    <row r="13" spans="1:6">
      <c r="A13" s="11"/>
      <c r="B13" s="18"/>
      <c r="C13" s="117" t="s">
        <v>191</v>
      </c>
      <c r="D13" s="118"/>
      <c r="E13" s="119"/>
      <c r="F13" s="19">
        <f>F11+F12</f>
        <v>0</v>
      </c>
    </row>
    <row r="14" spans="1:6" ht="45.75" customHeight="1">
      <c r="A14" s="11"/>
      <c r="B14" s="12"/>
      <c r="C14" s="120" t="s">
        <v>215</v>
      </c>
      <c r="D14" s="121"/>
      <c r="E14" s="122"/>
      <c r="F14" s="16">
        <f>'ЛокСм-1АС'!F170+'ЛокСм-2 ЭС'!F47+'ЛокСм-3 ГП'!F27</f>
        <v>0</v>
      </c>
    </row>
    <row r="15" spans="1:6">
      <c r="A15" s="11"/>
      <c r="B15" s="123" t="s">
        <v>212</v>
      </c>
      <c r="C15" s="124"/>
      <c r="D15" s="124"/>
      <c r="E15" s="125"/>
      <c r="F15" s="19">
        <f>F13+F14</f>
        <v>0</v>
      </c>
    </row>
    <row r="16" spans="1:6">
      <c r="A16" s="11"/>
      <c r="B16" s="123" t="s">
        <v>213</v>
      </c>
      <c r="C16" s="124"/>
      <c r="D16" s="124"/>
      <c r="E16" s="124"/>
      <c r="F16" s="20">
        <f>F15*0.2</f>
        <v>0</v>
      </c>
    </row>
    <row r="17" spans="1:7">
      <c r="A17" s="11"/>
      <c r="B17" s="123" t="s">
        <v>214</v>
      </c>
      <c r="C17" s="124"/>
      <c r="D17" s="124"/>
      <c r="E17" s="125"/>
      <c r="F17" s="21">
        <f>F15+F16</f>
        <v>0</v>
      </c>
    </row>
    <row r="18" spans="1:7">
      <c r="A18" s="11"/>
      <c r="B18" s="11"/>
      <c r="C18" s="11"/>
      <c r="D18" s="11"/>
      <c r="E18" s="11"/>
      <c r="F18" s="11"/>
    </row>
    <row r="19" spans="1:7">
      <c r="A19" s="11"/>
      <c r="B19" s="11"/>
      <c r="C19" s="105" t="s">
        <v>184</v>
      </c>
      <c r="D19" s="106"/>
      <c r="E19" s="11"/>
      <c r="F19" s="11"/>
    </row>
    <row r="20" spans="1:7">
      <c r="A20" s="22"/>
      <c r="B20" s="22"/>
      <c r="C20" s="105" t="s">
        <v>216</v>
      </c>
      <c r="D20" s="106"/>
      <c r="E20" s="22"/>
      <c r="F20" s="23"/>
      <c r="G20" s="22"/>
    </row>
    <row r="21" spans="1:7" ht="14.4" customHeight="1">
      <c r="A21" s="22"/>
      <c r="B21" s="22"/>
      <c r="C21" s="116" t="s">
        <v>182</v>
      </c>
      <c r="D21" s="116"/>
      <c r="E21" s="22"/>
      <c r="F21" s="24"/>
      <c r="G21" s="22"/>
    </row>
    <row r="22" spans="1:7" ht="15.6">
      <c r="C22" s="105" t="s">
        <v>185</v>
      </c>
      <c r="D22" s="106"/>
      <c r="E22" s="25"/>
    </row>
    <row r="23" spans="1:7">
      <c r="C23" s="104"/>
      <c r="F23" s="7"/>
    </row>
  </sheetData>
  <mergeCells count="12">
    <mergeCell ref="C12:E12"/>
    <mergeCell ref="B2:F2"/>
    <mergeCell ref="B3:F3"/>
    <mergeCell ref="B5:F5"/>
    <mergeCell ref="B6:C6"/>
    <mergeCell ref="C11:E11"/>
    <mergeCell ref="C21:D21"/>
    <mergeCell ref="C13:E13"/>
    <mergeCell ref="C14:E14"/>
    <mergeCell ref="B15:E15"/>
    <mergeCell ref="B16:E16"/>
    <mergeCell ref="B17:E1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6"/>
  <sheetViews>
    <sheetView zoomScale="80" zoomScaleNormal="80" workbookViewId="0">
      <selection activeCell="K5" sqref="K5"/>
    </sheetView>
  </sheetViews>
  <sheetFormatPr defaultRowHeight="14.4"/>
  <cols>
    <col min="1" max="1" width="5.88671875" style="31" customWidth="1"/>
    <col min="2" max="2" width="66.33203125" style="38" customWidth="1"/>
    <col min="3" max="4" width="9.109375" style="38"/>
    <col min="5" max="6" width="12.6640625" style="101" customWidth="1"/>
    <col min="7" max="7" width="2.5546875" style="38" customWidth="1"/>
    <col min="8" max="11" width="9.109375" style="38"/>
  </cols>
  <sheetData>
    <row r="1" spans="1:6">
      <c r="A1" s="27"/>
      <c r="B1" s="37"/>
      <c r="C1" s="37"/>
      <c r="D1" s="37"/>
      <c r="E1" s="85"/>
      <c r="F1" s="85"/>
    </row>
    <row r="2" spans="1:6" ht="60" customHeight="1">
      <c r="A2" s="28"/>
      <c r="B2" s="134" t="s">
        <v>172</v>
      </c>
      <c r="C2" s="134"/>
      <c r="D2" s="134"/>
      <c r="E2" s="135"/>
      <c r="F2" s="135"/>
    </row>
    <row r="3" spans="1:6" ht="15">
      <c r="A3" s="28"/>
      <c r="B3" s="134" t="s">
        <v>5</v>
      </c>
      <c r="C3" s="134"/>
      <c r="D3" s="134"/>
      <c r="E3" s="86"/>
      <c r="F3" s="85"/>
    </row>
    <row r="4" spans="1:6" ht="15.6" thickBot="1">
      <c r="A4" s="29"/>
      <c r="B4" s="39"/>
      <c r="C4" s="39"/>
      <c r="D4" s="39"/>
      <c r="E4" s="87"/>
      <c r="F4" s="88"/>
    </row>
    <row r="5" spans="1:6" ht="64.5" customHeight="1">
      <c r="A5" s="32" t="s">
        <v>2</v>
      </c>
      <c r="B5" s="40" t="s">
        <v>3</v>
      </c>
      <c r="C5" s="41" t="s">
        <v>174</v>
      </c>
      <c r="D5" s="41" t="s">
        <v>175</v>
      </c>
      <c r="E5" s="41" t="s">
        <v>176</v>
      </c>
      <c r="F5" s="115" t="s">
        <v>177</v>
      </c>
    </row>
    <row r="6" spans="1:6" ht="15" thickBot="1">
      <c r="A6" s="33">
        <v>1</v>
      </c>
      <c r="B6" s="42" t="s">
        <v>4</v>
      </c>
      <c r="C6" s="43">
        <v>3</v>
      </c>
      <c r="D6" s="43">
        <v>4</v>
      </c>
      <c r="E6" s="89">
        <v>5</v>
      </c>
      <c r="F6" s="90">
        <v>6</v>
      </c>
    </row>
    <row r="7" spans="1:6">
      <c r="A7" s="57"/>
      <c r="B7" s="44"/>
      <c r="C7" s="45"/>
      <c r="D7" s="45"/>
      <c r="E7" s="91"/>
      <c r="F7" s="92"/>
    </row>
    <row r="8" spans="1:6">
      <c r="A8" s="58"/>
      <c r="B8" s="141" t="s">
        <v>6</v>
      </c>
      <c r="C8" s="142"/>
      <c r="D8" s="143"/>
      <c r="E8" s="93"/>
      <c r="F8" s="94"/>
    </row>
    <row r="9" spans="1:6" ht="27.6">
      <c r="A9" s="59">
        <v>1</v>
      </c>
      <c r="B9" s="35" t="s">
        <v>7</v>
      </c>
      <c r="C9" s="46" t="s">
        <v>203</v>
      </c>
      <c r="D9" s="47">
        <v>0.26</v>
      </c>
      <c r="E9" s="102"/>
      <c r="F9" s="103">
        <f>E9*D9</f>
        <v>0</v>
      </c>
    </row>
    <row r="10" spans="1:6" ht="30">
      <c r="A10" s="59">
        <v>2</v>
      </c>
      <c r="B10" s="36" t="s">
        <v>8</v>
      </c>
      <c r="C10" s="46" t="s">
        <v>203</v>
      </c>
      <c r="D10" s="83">
        <v>0.10199999999999999</v>
      </c>
      <c r="E10" s="102"/>
      <c r="F10" s="103">
        <f>E10*D10</f>
        <v>0</v>
      </c>
    </row>
    <row r="11" spans="1:6" ht="34.200000000000003">
      <c r="A11" s="59">
        <v>3</v>
      </c>
      <c r="B11" s="36" t="s">
        <v>9</v>
      </c>
      <c r="C11" s="46" t="s">
        <v>204</v>
      </c>
      <c r="D11" s="83">
        <v>0.10199999999999999</v>
      </c>
      <c r="E11" s="102"/>
      <c r="F11" s="103">
        <f>E11*D11</f>
        <v>0</v>
      </c>
    </row>
    <row r="12" spans="1:6">
      <c r="A12" s="59"/>
      <c r="B12" s="56" t="s">
        <v>200</v>
      </c>
      <c r="C12" s="50"/>
      <c r="D12" s="49"/>
      <c r="E12" s="96"/>
      <c r="F12" s="96">
        <f>SUM(F9:F11)</f>
        <v>0</v>
      </c>
    </row>
    <row r="13" spans="1:6">
      <c r="A13" s="59"/>
      <c r="B13" s="56" t="s">
        <v>222</v>
      </c>
      <c r="C13" s="51"/>
      <c r="D13" s="49"/>
      <c r="E13" s="97"/>
      <c r="F13" s="103"/>
    </row>
    <row r="14" spans="1:6">
      <c r="A14" s="59"/>
      <c r="B14" s="56" t="s">
        <v>223</v>
      </c>
      <c r="C14" s="51"/>
      <c r="D14" s="49"/>
      <c r="E14" s="97"/>
      <c r="F14" s="103"/>
    </row>
    <row r="15" spans="1:6">
      <c r="A15" s="59"/>
      <c r="B15" s="56" t="s">
        <v>201</v>
      </c>
      <c r="C15" s="51"/>
      <c r="D15" s="49"/>
      <c r="E15" s="97"/>
      <c r="F15" s="108">
        <f>F12+F13+F14</f>
        <v>0</v>
      </c>
    </row>
    <row r="16" spans="1:6">
      <c r="A16" s="59"/>
      <c r="B16" s="60" t="s">
        <v>10</v>
      </c>
      <c r="C16" s="51"/>
      <c r="D16" s="49"/>
      <c r="E16" s="97"/>
      <c r="F16" s="96"/>
    </row>
    <row r="17" spans="1:6" ht="41.4">
      <c r="A17" s="59">
        <v>4</v>
      </c>
      <c r="B17" s="35" t="s">
        <v>11</v>
      </c>
      <c r="C17" s="51" t="s">
        <v>205</v>
      </c>
      <c r="D17" s="49">
        <v>1.76</v>
      </c>
      <c r="E17" s="102"/>
      <c r="F17" s="103">
        <f t="shared" ref="F17:F25" si="0">E17*D17</f>
        <v>0</v>
      </c>
    </row>
    <row r="18" spans="1:6">
      <c r="A18" s="59">
        <v>5</v>
      </c>
      <c r="B18" s="35" t="s">
        <v>12</v>
      </c>
      <c r="C18" s="51" t="s">
        <v>206</v>
      </c>
      <c r="D18" s="63">
        <v>0.11264</v>
      </c>
      <c r="E18" s="102"/>
      <c r="F18" s="103">
        <f t="shared" si="0"/>
        <v>0</v>
      </c>
    </row>
    <row r="19" spans="1:6" ht="27.6">
      <c r="A19" s="59">
        <v>6</v>
      </c>
      <c r="B19" s="35" t="s">
        <v>13</v>
      </c>
      <c r="C19" s="51" t="s">
        <v>205</v>
      </c>
      <c r="D19" s="62">
        <v>2.0064000000000002</v>
      </c>
      <c r="E19" s="102"/>
      <c r="F19" s="103">
        <f t="shared" si="0"/>
        <v>0</v>
      </c>
    </row>
    <row r="20" spans="1:6" ht="41.4">
      <c r="A20" s="59">
        <v>7</v>
      </c>
      <c r="B20" s="35" t="s">
        <v>14</v>
      </c>
      <c r="C20" s="51" t="s">
        <v>97</v>
      </c>
      <c r="D20" s="49">
        <v>7.68</v>
      </c>
      <c r="E20" s="102"/>
      <c r="F20" s="103">
        <f t="shared" si="0"/>
        <v>0</v>
      </c>
    </row>
    <row r="21" spans="1:6" ht="39.6">
      <c r="A21" s="59">
        <v>8</v>
      </c>
      <c r="B21" s="35" t="s">
        <v>15</v>
      </c>
      <c r="C21" s="52" t="s">
        <v>16</v>
      </c>
      <c r="D21" s="61">
        <v>1.6E-2</v>
      </c>
      <c r="E21" s="102"/>
      <c r="F21" s="103">
        <f t="shared" si="0"/>
        <v>0</v>
      </c>
    </row>
    <row r="22" spans="1:6">
      <c r="A22" s="59">
        <v>9</v>
      </c>
      <c r="B22" s="35" t="s">
        <v>17</v>
      </c>
      <c r="C22" s="51" t="s">
        <v>205</v>
      </c>
      <c r="D22" s="62">
        <v>0.2016</v>
      </c>
      <c r="E22" s="102"/>
      <c r="F22" s="103">
        <f t="shared" si="0"/>
        <v>0</v>
      </c>
    </row>
    <row r="23" spans="1:6">
      <c r="A23" s="59">
        <v>10</v>
      </c>
      <c r="B23" s="35" t="s">
        <v>18</v>
      </c>
      <c r="C23" s="46" t="s">
        <v>203</v>
      </c>
      <c r="D23" s="61">
        <v>2.3E-2</v>
      </c>
      <c r="E23" s="102"/>
      <c r="F23" s="103">
        <f t="shared" si="0"/>
        <v>0</v>
      </c>
    </row>
    <row r="24" spans="1:6" ht="27.6">
      <c r="A24" s="59">
        <v>11</v>
      </c>
      <c r="B24" s="35" t="s">
        <v>19</v>
      </c>
      <c r="C24" s="46" t="s">
        <v>203</v>
      </c>
      <c r="D24" s="61">
        <v>6.8000000000000005E-2</v>
      </c>
      <c r="E24" s="102"/>
      <c r="F24" s="103">
        <f t="shared" si="0"/>
        <v>0</v>
      </c>
    </row>
    <row r="25" spans="1:6">
      <c r="A25" s="59">
        <v>12</v>
      </c>
      <c r="B25" s="35" t="s">
        <v>20</v>
      </c>
      <c r="C25" s="51" t="s">
        <v>206</v>
      </c>
      <c r="D25" s="63">
        <v>0.26394000000000001</v>
      </c>
      <c r="E25" s="102"/>
      <c r="F25" s="103">
        <f t="shared" si="0"/>
        <v>0</v>
      </c>
    </row>
    <row r="26" spans="1:6">
      <c r="A26" s="59"/>
      <c r="B26" s="56" t="s">
        <v>200</v>
      </c>
      <c r="C26" s="50"/>
      <c r="D26" s="49"/>
      <c r="E26" s="96"/>
      <c r="F26" s="48">
        <f>SUM(F17:F25)</f>
        <v>0</v>
      </c>
    </row>
    <row r="27" spans="1:6">
      <c r="A27" s="59"/>
      <c r="B27" s="56" t="s">
        <v>222</v>
      </c>
      <c r="C27" s="51"/>
      <c r="D27" s="49"/>
      <c r="E27" s="97"/>
      <c r="F27" s="103"/>
    </row>
    <row r="28" spans="1:6">
      <c r="A28" s="59"/>
      <c r="B28" s="56" t="s">
        <v>223</v>
      </c>
      <c r="C28" s="51"/>
      <c r="D28" s="49"/>
      <c r="E28" s="97"/>
      <c r="F28" s="103"/>
    </row>
    <row r="29" spans="1:6">
      <c r="A29" s="59"/>
      <c r="B29" s="56" t="s">
        <v>201</v>
      </c>
      <c r="C29" s="51"/>
      <c r="D29" s="49"/>
      <c r="E29" s="97"/>
      <c r="F29" s="108">
        <f>F26+F27+F28</f>
        <v>0</v>
      </c>
    </row>
    <row r="30" spans="1:6">
      <c r="A30" s="59"/>
      <c r="B30" s="60" t="s">
        <v>21</v>
      </c>
      <c r="C30" s="51"/>
      <c r="D30" s="49"/>
      <c r="E30" s="97"/>
      <c r="F30" s="96"/>
    </row>
    <row r="31" spans="1:6" ht="39.6">
      <c r="A31" s="59">
        <v>13</v>
      </c>
      <c r="B31" s="35" t="s">
        <v>22</v>
      </c>
      <c r="C31" s="51" t="s">
        <v>23</v>
      </c>
      <c r="D31" s="49">
        <v>1.0900000000000001</v>
      </c>
      <c r="E31" s="102"/>
      <c r="F31" s="103">
        <f>E31*D31</f>
        <v>0</v>
      </c>
    </row>
    <row r="32" spans="1:6" ht="27.6">
      <c r="A32" s="59">
        <v>14</v>
      </c>
      <c r="B32" s="35" t="s">
        <v>25</v>
      </c>
      <c r="C32" s="51" t="s">
        <v>205</v>
      </c>
      <c r="D32" s="49">
        <v>26.67</v>
      </c>
      <c r="E32" s="102"/>
      <c r="F32" s="103">
        <f>E32*D32</f>
        <v>0</v>
      </c>
    </row>
    <row r="33" spans="1:6" ht="27.6">
      <c r="A33" s="59">
        <v>15</v>
      </c>
      <c r="B33" s="35" t="s">
        <v>26</v>
      </c>
      <c r="C33" s="51" t="s">
        <v>205</v>
      </c>
      <c r="D33" s="49">
        <v>0.45</v>
      </c>
      <c r="E33" s="102"/>
      <c r="F33" s="103">
        <f>E33*D33</f>
        <v>0</v>
      </c>
    </row>
    <row r="34" spans="1:6" ht="54" customHeight="1">
      <c r="A34" s="59">
        <v>16</v>
      </c>
      <c r="B34" s="35" t="s">
        <v>27</v>
      </c>
      <c r="C34" s="51" t="s">
        <v>24</v>
      </c>
      <c r="D34" s="49">
        <v>1.0900000000000001</v>
      </c>
      <c r="E34" s="102"/>
      <c r="F34" s="103">
        <f>E34*D34</f>
        <v>0</v>
      </c>
    </row>
    <row r="35" spans="1:6">
      <c r="A35" s="59"/>
      <c r="B35" s="56" t="s">
        <v>200</v>
      </c>
      <c r="C35" s="50"/>
      <c r="D35" s="49"/>
      <c r="E35" s="96"/>
      <c r="F35" s="48">
        <f>SUM(F31:F34)</f>
        <v>0</v>
      </c>
    </row>
    <row r="36" spans="1:6">
      <c r="A36" s="59"/>
      <c r="B36" s="56" t="s">
        <v>222</v>
      </c>
      <c r="C36" s="51"/>
      <c r="D36" s="49"/>
      <c r="E36" s="97"/>
      <c r="F36" s="103"/>
    </row>
    <row r="37" spans="1:6">
      <c r="A37" s="59"/>
      <c r="B37" s="56" t="s">
        <v>223</v>
      </c>
      <c r="C37" s="51"/>
      <c r="D37" s="49"/>
      <c r="E37" s="97"/>
      <c r="F37" s="103"/>
    </row>
    <row r="38" spans="1:6">
      <c r="A38" s="59"/>
      <c r="B38" s="56" t="s">
        <v>201</v>
      </c>
      <c r="C38" s="51"/>
      <c r="D38" s="49"/>
      <c r="E38" s="97"/>
      <c r="F38" s="108">
        <f>F35+F36+F37</f>
        <v>0</v>
      </c>
    </row>
    <row r="39" spans="1:6">
      <c r="A39" s="59"/>
      <c r="B39" s="60" t="s">
        <v>28</v>
      </c>
      <c r="C39" s="51"/>
      <c r="D39" s="49"/>
      <c r="E39" s="97"/>
      <c r="F39" s="96"/>
    </row>
    <row r="40" spans="1:6">
      <c r="A40" s="59">
        <v>17</v>
      </c>
      <c r="B40" s="34" t="s">
        <v>29</v>
      </c>
      <c r="C40" s="51"/>
      <c r="D40" s="49"/>
      <c r="E40" s="97"/>
      <c r="F40" s="96"/>
    </row>
    <row r="41" spans="1:6" ht="39.6">
      <c r="A41" s="59">
        <v>18</v>
      </c>
      <c r="B41" s="35" t="s">
        <v>30</v>
      </c>
      <c r="C41" s="51" t="s">
        <v>31</v>
      </c>
      <c r="D41" s="62">
        <v>0.4451</v>
      </c>
      <c r="E41" s="102"/>
      <c r="F41" s="103">
        <f t="shared" ref="F41:F46" si="1">E41*D41</f>
        <v>0</v>
      </c>
    </row>
    <row r="42" spans="1:6" ht="27.6">
      <c r="A42" s="59">
        <v>19</v>
      </c>
      <c r="B42" s="35" t="s">
        <v>32</v>
      </c>
      <c r="C42" s="51" t="s">
        <v>205</v>
      </c>
      <c r="D42" s="61">
        <v>0.71199999999999997</v>
      </c>
      <c r="E42" s="102"/>
      <c r="F42" s="103">
        <f t="shared" si="1"/>
        <v>0</v>
      </c>
    </row>
    <row r="43" spans="1:6">
      <c r="A43" s="59">
        <v>20</v>
      </c>
      <c r="B43" s="35" t="s">
        <v>33</v>
      </c>
      <c r="C43" s="51" t="s">
        <v>195</v>
      </c>
      <c r="D43" s="49">
        <v>0.5</v>
      </c>
      <c r="E43" s="102"/>
      <c r="F43" s="103">
        <f t="shared" si="1"/>
        <v>0</v>
      </c>
    </row>
    <row r="44" spans="1:6">
      <c r="A44" s="59">
        <v>21</v>
      </c>
      <c r="B44" s="35" t="s">
        <v>34</v>
      </c>
      <c r="C44" s="51" t="s">
        <v>97</v>
      </c>
      <c r="D44" s="49">
        <v>50.5</v>
      </c>
      <c r="E44" s="102"/>
      <c r="F44" s="103">
        <f t="shared" si="1"/>
        <v>0</v>
      </c>
    </row>
    <row r="45" spans="1:6" ht="27.6">
      <c r="A45" s="59">
        <v>22</v>
      </c>
      <c r="B45" s="35" t="s">
        <v>35</v>
      </c>
      <c r="C45" s="46" t="s">
        <v>207</v>
      </c>
      <c r="D45" s="62">
        <v>0.4451</v>
      </c>
      <c r="E45" s="102"/>
      <c r="F45" s="103">
        <f t="shared" si="1"/>
        <v>0</v>
      </c>
    </row>
    <row r="46" spans="1:6" ht="27.6">
      <c r="A46" s="59">
        <v>23</v>
      </c>
      <c r="B46" s="35" t="s">
        <v>36</v>
      </c>
      <c r="C46" s="46" t="s">
        <v>207</v>
      </c>
      <c r="D46" s="62">
        <v>0.4451</v>
      </c>
      <c r="E46" s="102"/>
      <c r="F46" s="103">
        <f t="shared" si="1"/>
        <v>0</v>
      </c>
    </row>
    <row r="47" spans="1:6">
      <c r="A47" s="59">
        <v>24</v>
      </c>
      <c r="B47" s="34" t="s">
        <v>38</v>
      </c>
      <c r="C47" s="51"/>
      <c r="D47" s="49"/>
      <c r="E47" s="97"/>
      <c r="F47" s="96"/>
    </row>
    <row r="48" spans="1:6">
      <c r="A48" s="59">
        <v>25</v>
      </c>
      <c r="B48" s="35" t="s">
        <v>39</v>
      </c>
      <c r="C48" s="46" t="s">
        <v>207</v>
      </c>
      <c r="D48" s="49">
        <v>1.07</v>
      </c>
      <c r="E48" s="102"/>
      <c r="F48" s="103">
        <f>E48*D48</f>
        <v>0</v>
      </c>
    </row>
    <row r="49" spans="1:6" ht="27.6">
      <c r="A49" s="59">
        <v>26</v>
      </c>
      <c r="B49" s="35" t="s">
        <v>40</v>
      </c>
      <c r="C49" s="46" t="s">
        <v>207</v>
      </c>
      <c r="D49" s="49">
        <v>1.07</v>
      </c>
      <c r="E49" s="102"/>
      <c r="F49" s="103">
        <f>E49*D49</f>
        <v>0</v>
      </c>
    </row>
    <row r="50" spans="1:6">
      <c r="A50" s="59">
        <v>27</v>
      </c>
      <c r="B50" s="34" t="s">
        <v>41</v>
      </c>
      <c r="C50" s="51"/>
      <c r="D50" s="49"/>
      <c r="E50" s="97"/>
      <c r="F50" s="96"/>
    </row>
    <row r="51" spans="1:6">
      <c r="A51" s="59">
        <v>28</v>
      </c>
      <c r="B51" s="35" t="s">
        <v>42</v>
      </c>
      <c r="C51" s="46" t="s">
        <v>207</v>
      </c>
      <c r="D51" s="62">
        <v>0.4451</v>
      </c>
      <c r="E51" s="102"/>
      <c r="F51" s="103">
        <f t="shared" ref="F51:F64" si="2">E51*D51</f>
        <v>0</v>
      </c>
    </row>
    <row r="52" spans="1:6">
      <c r="A52" s="59">
        <v>29</v>
      </c>
      <c r="B52" s="35" t="s">
        <v>43</v>
      </c>
      <c r="C52" s="51" t="s">
        <v>205</v>
      </c>
      <c r="D52" s="49">
        <v>3.56</v>
      </c>
      <c r="E52" s="102"/>
      <c r="F52" s="103">
        <f t="shared" si="2"/>
        <v>0</v>
      </c>
    </row>
    <row r="53" spans="1:6" ht="27.6">
      <c r="A53" s="59">
        <v>30</v>
      </c>
      <c r="B53" s="35" t="s">
        <v>44</v>
      </c>
      <c r="C53" s="46" t="s">
        <v>207</v>
      </c>
      <c r="D53" s="62">
        <v>0.4451</v>
      </c>
      <c r="E53" s="102"/>
      <c r="F53" s="103">
        <f t="shared" si="2"/>
        <v>0</v>
      </c>
    </row>
    <row r="54" spans="1:6" ht="27.6">
      <c r="A54" s="59">
        <v>31</v>
      </c>
      <c r="B54" s="35" t="s">
        <v>45</v>
      </c>
      <c r="C54" s="51" t="s">
        <v>205</v>
      </c>
      <c r="D54" s="61">
        <v>4.5839999999999996</v>
      </c>
      <c r="E54" s="102"/>
      <c r="F54" s="103">
        <f t="shared" si="2"/>
        <v>0</v>
      </c>
    </row>
    <row r="55" spans="1:6" ht="27.6">
      <c r="A55" s="59">
        <v>32</v>
      </c>
      <c r="B55" s="35" t="s">
        <v>46</v>
      </c>
      <c r="C55" s="46" t="s">
        <v>207</v>
      </c>
      <c r="D55" s="62">
        <v>0.4451</v>
      </c>
      <c r="E55" s="102"/>
      <c r="F55" s="103">
        <f t="shared" si="2"/>
        <v>0</v>
      </c>
    </row>
    <row r="56" spans="1:6" ht="27.6">
      <c r="A56" s="59">
        <v>33</v>
      </c>
      <c r="B56" s="35" t="s">
        <v>47</v>
      </c>
      <c r="C56" s="46" t="s">
        <v>37</v>
      </c>
      <c r="D56" s="62">
        <v>0.4451</v>
      </c>
      <c r="E56" s="102"/>
      <c r="F56" s="103">
        <f t="shared" si="2"/>
        <v>0</v>
      </c>
    </row>
    <row r="57" spans="1:6">
      <c r="A57" s="59">
        <v>34</v>
      </c>
      <c r="B57" s="35" t="s">
        <v>48</v>
      </c>
      <c r="C57" s="46" t="s">
        <v>207</v>
      </c>
      <c r="D57" s="62">
        <v>0.4451</v>
      </c>
      <c r="E57" s="102"/>
      <c r="F57" s="103">
        <f t="shared" si="2"/>
        <v>0</v>
      </c>
    </row>
    <row r="58" spans="1:6" ht="27.6">
      <c r="A58" s="59">
        <v>35</v>
      </c>
      <c r="B58" s="35" t="s">
        <v>49</v>
      </c>
      <c r="C58" s="51" t="s">
        <v>206</v>
      </c>
      <c r="D58" s="62">
        <v>7.8299999999999995E-2</v>
      </c>
      <c r="E58" s="102"/>
      <c r="F58" s="103">
        <f t="shared" si="2"/>
        <v>0</v>
      </c>
    </row>
    <row r="59" spans="1:6" ht="27.6">
      <c r="A59" s="59">
        <v>36</v>
      </c>
      <c r="B59" s="35" t="s">
        <v>50</v>
      </c>
      <c r="C59" s="46" t="s">
        <v>207</v>
      </c>
      <c r="D59" s="62">
        <v>0.4451</v>
      </c>
      <c r="E59" s="102"/>
      <c r="F59" s="103">
        <f t="shared" si="2"/>
        <v>0</v>
      </c>
    </row>
    <row r="60" spans="1:6" ht="27.6">
      <c r="A60" s="59">
        <v>37</v>
      </c>
      <c r="B60" s="35" t="s">
        <v>49</v>
      </c>
      <c r="C60" s="51" t="s">
        <v>206</v>
      </c>
      <c r="D60" s="63">
        <v>3.4720000000000001E-2</v>
      </c>
      <c r="E60" s="102"/>
      <c r="F60" s="103">
        <f t="shared" si="2"/>
        <v>0</v>
      </c>
    </row>
    <row r="61" spans="1:6" ht="27.6">
      <c r="A61" s="59">
        <v>38</v>
      </c>
      <c r="B61" s="35" t="s">
        <v>46</v>
      </c>
      <c r="C61" s="46" t="s">
        <v>207</v>
      </c>
      <c r="D61" s="62">
        <v>0.4451</v>
      </c>
      <c r="E61" s="102"/>
      <c r="F61" s="103">
        <f t="shared" si="2"/>
        <v>0</v>
      </c>
    </row>
    <row r="62" spans="1:6" ht="27.6">
      <c r="A62" s="59">
        <v>39</v>
      </c>
      <c r="B62" s="35" t="s">
        <v>51</v>
      </c>
      <c r="C62" s="46" t="s">
        <v>207</v>
      </c>
      <c r="D62" s="62">
        <v>0.4451</v>
      </c>
      <c r="E62" s="102"/>
      <c r="F62" s="103">
        <f t="shared" si="2"/>
        <v>0</v>
      </c>
    </row>
    <row r="63" spans="1:6" ht="27.6">
      <c r="A63" s="59">
        <v>40</v>
      </c>
      <c r="B63" s="35" t="s">
        <v>52</v>
      </c>
      <c r="C63" s="51" t="s">
        <v>208</v>
      </c>
      <c r="D63" s="62">
        <v>45.622799999999998</v>
      </c>
      <c r="E63" s="102"/>
      <c r="F63" s="103">
        <f t="shared" si="2"/>
        <v>0</v>
      </c>
    </row>
    <row r="64" spans="1:6">
      <c r="A64" s="59">
        <v>41</v>
      </c>
      <c r="B64" s="35" t="s">
        <v>53</v>
      </c>
      <c r="C64" s="51" t="s">
        <v>205</v>
      </c>
      <c r="D64" s="49">
        <v>0.45</v>
      </c>
      <c r="E64" s="102"/>
      <c r="F64" s="103">
        <f t="shared" si="2"/>
        <v>0</v>
      </c>
    </row>
    <row r="65" spans="1:6">
      <c r="A65" s="59"/>
      <c r="B65" s="56" t="s">
        <v>200</v>
      </c>
      <c r="C65" s="50"/>
      <c r="D65" s="49"/>
      <c r="E65" s="96"/>
      <c r="F65" s="48">
        <f>SUM(F41:F64)</f>
        <v>0</v>
      </c>
    </row>
    <row r="66" spans="1:6">
      <c r="A66" s="59"/>
      <c r="B66" s="56" t="s">
        <v>222</v>
      </c>
      <c r="C66" s="51"/>
      <c r="D66" s="49"/>
      <c r="E66" s="97"/>
      <c r="F66" s="103"/>
    </row>
    <row r="67" spans="1:6">
      <c r="A67" s="59"/>
      <c r="B67" s="56" t="s">
        <v>223</v>
      </c>
      <c r="C67" s="51"/>
      <c r="D67" s="49"/>
      <c r="E67" s="97"/>
      <c r="F67" s="103"/>
    </row>
    <row r="68" spans="1:6">
      <c r="A68" s="59"/>
      <c r="B68" s="56" t="s">
        <v>201</v>
      </c>
      <c r="C68" s="51"/>
      <c r="D68" s="49"/>
      <c r="E68" s="97"/>
      <c r="F68" s="108">
        <f>F65+F66+F67</f>
        <v>0</v>
      </c>
    </row>
    <row r="69" spans="1:6">
      <c r="A69" s="59"/>
      <c r="B69" s="60" t="s">
        <v>54</v>
      </c>
      <c r="C69" s="51"/>
      <c r="D69" s="49"/>
      <c r="E69" s="97"/>
      <c r="F69" s="96"/>
    </row>
    <row r="70" spans="1:6" ht="41.4">
      <c r="A70" s="59">
        <v>42</v>
      </c>
      <c r="B70" s="35" t="s">
        <v>55</v>
      </c>
      <c r="C70" s="51" t="s">
        <v>56</v>
      </c>
      <c r="D70" s="61">
        <v>3.7999999999999999E-2</v>
      </c>
      <c r="E70" s="102"/>
      <c r="F70" s="103">
        <f>E70*D70</f>
        <v>0</v>
      </c>
    </row>
    <row r="71" spans="1:6" ht="27.6">
      <c r="A71" s="59">
        <v>43</v>
      </c>
      <c r="B71" s="35" t="s">
        <v>57</v>
      </c>
      <c r="C71" s="51" t="s">
        <v>97</v>
      </c>
      <c r="D71" s="49">
        <v>7.6</v>
      </c>
      <c r="E71" s="102"/>
      <c r="F71" s="103">
        <f>E71*D71</f>
        <v>0</v>
      </c>
    </row>
    <row r="72" spans="1:6" ht="27.6">
      <c r="A72" s="59">
        <v>44</v>
      </c>
      <c r="B72" s="35" t="s">
        <v>58</v>
      </c>
      <c r="C72" s="51" t="s">
        <v>97</v>
      </c>
      <c r="D72" s="49">
        <v>25.8</v>
      </c>
      <c r="E72" s="102"/>
      <c r="F72" s="103">
        <f>E72*D72</f>
        <v>0</v>
      </c>
    </row>
    <row r="73" spans="1:6" ht="41.4">
      <c r="A73" s="59">
        <v>45</v>
      </c>
      <c r="B73" s="35" t="s">
        <v>59</v>
      </c>
      <c r="C73" s="46" t="s">
        <v>207</v>
      </c>
      <c r="D73" s="61">
        <v>3.7999999999999999E-2</v>
      </c>
      <c r="E73" s="102"/>
      <c r="F73" s="103">
        <f>E73*D73</f>
        <v>0</v>
      </c>
    </row>
    <row r="74" spans="1:6">
      <c r="A74" s="59"/>
      <c r="B74" s="56" t="s">
        <v>200</v>
      </c>
      <c r="C74" s="50"/>
      <c r="D74" s="49"/>
      <c r="E74" s="96"/>
      <c r="F74" s="48">
        <f>SUM(F70:F73)</f>
        <v>0</v>
      </c>
    </row>
    <row r="75" spans="1:6">
      <c r="A75" s="59"/>
      <c r="B75" s="56" t="s">
        <v>222</v>
      </c>
      <c r="C75" s="51"/>
      <c r="D75" s="49"/>
      <c r="E75" s="97"/>
      <c r="F75" s="103"/>
    </row>
    <row r="76" spans="1:6">
      <c r="A76" s="59"/>
      <c r="B76" s="56" t="s">
        <v>223</v>
      </c>
      <c r="C76" s="51"/>
      <c r="D76" s="49"/>
      <c r="E76" s="97"/>
      <c r="F76" s="103"/>
    </row>
    <row r="77" spans="1:6">
      <c r="A77" s="59"/>
      <c r="B77" s="56" t="s">
        <v>201</v>
      </c>
      <c r="C77" s="51"/>
      <c r="D77" s="49"/>
      <c r="E77" s="97"/>
      <c r="F77" s="108">
        <f>F74+F75+F76</f>
        <v>0</v>
      </c>
    </row>
    <row r="78" spans="1:6">
      <c r="A78" s="59"/>
      <c r="B78" s="60" t="s">
        <v>60</v>
      </c>
      <c r="C78" s="51"/>
      <c r="D78" s="49"/>
      <c r="E78" s="97"/>
      <c r="F78" s="96"/>
    </row>
    <row r="79" spans="1:6" ht="41.4">
      <c r="A79" s="59">
        <v>46</v>
      </c>
      <c r="B79" s="35" t="s">
        <v>61</v>
      </c>
      <c r="C79" s="51" t="s">
        <v>62</v>
      </c>
      <c r="D79" s="61">
        <v>7.1999999999999995E-2</v>
      </c>
      <c r="E79" s="102"/>
      <c r="F79" s="103">
        <f t="shared" ref="F79:F92" si="3">E79*D79</f>
        <v>0</v>
      </c>
    </row>
    <row r="80" spans="1:6" ht="27.6">
      <c r="A80" s="59">
        <v>47</v>
      </c>
      <c r="B80" s="35" t="s">
        <v>63</v>
      </c>
      <c r="C80" s="51" t="s">
        <v>208</v>
      </c>
      <c r="D80" s="49">
        <v>7.2</v>
      </c>
      <c r="E80" s="102"/>
      <c r="F80" s="103">
        <f t="shared" si="3"/>
        <v>0</v>
      </c>
    </row>
    <row r="81" spans="1:6" ht="41.4">
      <c r="A81" s="59">
        <v>48</v>
      </c>
      <c r="B81" s="35" t="s">
        <v>64</v>
      </c>
      <c r="C81" s="51" t="s">
        <v>62</v>
      </c>
      <c r="D81" s="62">
        <v>1.89E-2</v>
      </c>
      <c r="E81" s="102"/>
      <c r="F81" s="103">
        <f t="shared" si="3"/>
        <v>0</v>
      </c>
    </row>
    <row r="82" spans="1:6" ht="27.6">
      <c r="A82" s="59">
        <v>49</v>
      </c>
      <c r="B82" s="35" t="s">
        <v>65</v>
      </c>
      <c r="C82" s="51" t="s">
        <v>208</v>
      </c>
      <c r="D82" s="49">
        <v>1.89</v>
      </c>
      <c r="E82" s="102"/>
      <c r="F82" s="103">
        <f t="shared" si="3"/>
        <v>0</v>
      </c>
    </row>
    <row r="83" spans="1:6" ht="41.4">
      <c r="A83" s="59">
        <v>50</v>
      </c>
      <c r="B83" s="35" t="s">
        <v>66</v>
      </c>
      <c r="C83" s="51" t="s">
        <v>62</v>
      </c>
      <c r="D83" s="62">
        <v>0.1537</v>
      </c>
      <c r="E83" s="102"/>
      <c r="F83" s="103">
        <f t="shared" si="3"/>
        <v>0</v>
      </c>
    </row>
    <row r="84" spans="1:6">
      <c r="A84" s="59">
        <v>51</v>
      </c>
      <c r="B84" s="35" t="s">
        <v>67</v>
      </c>
      <c r="C84" s="51" t="s">
        <v>208</v>
      </c>
      <c r="D84" s="49">
        <v>2.58</v>
      </c>
      <c r="E84" s="102"/>
      <c r="F84" s="103">
        <f t="shared" si="3"/>
        <v>0</v>
      </c>
    </row>
    <row r="85" spans="1:6" ht="41.4">
      <c r="A85" s="64">
        <v>52</v>
      </c>
      <c r="B85" s="35" t="s">
        <v>68</v>
      </c>
      <c r="C85" s="52" t="s">
        <v>208</v>
      </c>
      <c r="D85" s="65">
        <v>12.79</v>
      </c>
      <c r="E85" s="102"/>
      <c r="F85" s="103">
        <f t="shared" si="3"/>
        <v>0</v>
      </c>
    </row>
    <row r="86" spans="1:6" ht="27.6">
      <c r="A86" s="64">
        <v>53</v>
      </c>
      <c r="B86" s="35" t="s">
        <v>69</v>
      </c>
      <c r="C86" s="52" t="s">
        <v>97</v>
      </c>
      <c r="D86" s="65">
        <v>11.5</v>
      </c>
      <c r="E86" s="102"/>
      <c r="F86" s="103">
        <f t="shared" si="3"/>
        <v>0</v>
      </c>
    </row>
    <row r="87" spans="1:6">
      <c r="A87" s="64">
        <v>54</v>
      </c>
      <c r="B87" s="67" t="s">
        <v>70</v>
      </c>
      <c r="C87" s="46" t="s">
        <v>195</v>
      </c>
      <c r="D87" s="66">
        <v>0.115</v>
      </c>
      <c r="E87" s="102"/>
      <c r="F87" s="103">
        <f t="shared" si="3"/>
        <v>0</v>
      </c>
    </row>
    <row r="88" spans="1:6" ht="41.4">
      <c r="A88" s="64">
        <v>55</v>
      </c>
      <c r="B88" s="35" t="s">
        <v>71</v>
      </c>
      <c r="C88" s="52" t="s">
        <v>97</v>
      </c>
      <c r="D88" s="65">
        <v>11.5</v>
      </c>
      <c r="E88" s="102"/>
      <c r="F88" s="103">
        <f t="shared" si="3"/>
        <v>0</v>
      </c>
    </row>
    <row r="89" spans="1:6" ht="39.6">
      <c r="A89" s="64">
        <v>56</v>
      </c>
      <c r="B89" s="35" t="s">
        <v>72</v>
      </c>
      <c r="C89" s="52" t="s">
        <v>73</v>
      </c>
      <c r="D89" s="65">
        <v>0.56000000000000005</v>
      </c>
      <c r="E89" s="102"/>
      <c r="F89" s="103">
        <f t="shared" si="3"/>
        <v>0</v>
      </c>
    </row>
    <row r="90" spans="1:6">
      <c r="A90" s="64">
        <v>57</v>
      </c>
      <c r="B90" s="35" t="s">
        <v>74</v>
      </c>
      <c r="C90" s="52" t="s">
        <v>97</v>
      </c>
      <c r="D90" s="65">
        <v>62.72</v>
      </c>
      <c r="E90" s="102"/>
      <c r="F90" s="103">
        <f t="shared" si="3"/>
        <v>0</v>
      </c>
    </row>
    <row r="91" spans="1:6">
      <c r="A91" s="64">
        <v>58</v>
      </c>
      <c r="B91" s="35" t="s">
        <v>39</v>
      </c>
      <c r="C91" s="46" t="s">
        <v>207</v>
      </c>
      <c r="D91" s="68">
        <v>0.1232</v>
      </c>
      <c r="E91" s="102"/>
      <c r="F91" s="103">
        <f t="shared" si="3"/>
        <v>0</v>
      </c>
    </row>
    <row r="92" spans="1:6" ht="27.6">
      <c r="A92" s="59">
        <v>59</v>
      </c>
      <c r="B92" s="35" t="s">
        <v>40</v>
      </c>
      <c r="C92" s="46" t="s">
        <v>209</v>
      </c>
      <c r="D92" s="68">
        <v>0.1232</v>
      </c>
      <c r="E92" s="102"/>
      <c r="F92" s="103">
        <f t="shared" si="3"/>
        <v>0</v>
      </c>
    </row>
    <row r="93" spans="1:6">
      <c r="A93" s="59"/>
      <c r="B93" s="56" t="s">
        <v>200</v>
      </c>
      <c r="C93" s="50"/>
      <c r="D93" s="49"/>
      <c r="E93" s="96"/>
      <c r="F93" s="48">
        <f>SUM(F79:F92)</f>
        <v>0</v>
      </c>
    </row>
    <row r="94" spans="1:6">
      <c r="A94" s="59"/>
      <c r="B94" s="56" t="s">
        <v>222</v>
      </c>
      <c r="C94" s="51"/>
      <c r="D94" s="49"/>
      <c r="E94" s="97"/>
      <c r="F94" s="103"/>
    </row>
    <row r="95" spans="1:6">
      <c r="A95" s="59"/>
      <c r="B95" s="56" t="s">
        <v>223</v>
      </c>
      <c r="C95" s="51"/>
      <c r="D95" s="49"/>
      <c r="E95" s="97"/>
      <c r="F95" s="103"/>
    </row>
    <row r="96" spans="1:6">
      <c r="A96" s="59"/>
      <c r="B96" s="56" t="s">
        <v>201</v>
      </c>
      <c r="C96" s="51"/>
      <c r="D96" s="49"/>
      <c r="E96" s="97"/>
      <c r="F96" s="108">
        <f>F93+F94+F95</f>
        <v>0</v>
      </c>
    </row>
    <row r="97" spans="1:6">
      <c r="A97" s="59"/>
      <c r="B97" s="60" t="s">
        <v>75</v>
      </c>
      <c r="C97" s="51"/>
      <c r="D97" s="49"/>
      <c r="E97" s="97"/>
      <c r="F97" s="96"/>
    </row>
    <row r="98" spans="1:6">
      <c r="A98" s="59">
        <v>60</v>
      </c>
      <c r="B98" s="35" t="s">
        <v>76</v>
      </c>
      <c r="C98" s="51" t="s">
        <v>210</v>
      </c>
      <c r="D98" s="62">
        <v>0.1996</v>
      </c>
      <c r="E98" s="102"/>
      <c r="F98" s="103">
        <f t="shared" ref="F98:F125" si="4">E98*D98</f>
        <v>0</v>
      </c>
    </row>
    <row r="99" spans="1:6" ht="27.6">
      <c r="A99" s="59">
        <v>61</v>
      </c>
      <c r="B99" s="35" t="s">
        <v>77</v>
      </c>
      <c r="C99" s="51" t="s">
        <v>205</v>
      </c>
      <c r="D99" s="49">
        <v>0.96</v>
      </c>
      <c r="E99" s="102"/>
      <c r="F99" s="103">
        <f t="shared" si="4"/>
        <v>0</v>
      </c>
    </row>
    <row r="100" spans="1:6" ht="27.6">
      <c r="A100" s="59">
        <v>62</v>
      </c>
      <c r="B100" s="35" t="s">
        <v>78</v>
      </c>
      <c r="C100" s="51" t="s">
        <v>205</v>
      </c>
      <c r="D100" s="49">
        <v>0.28000000000000003</v>
      </c>
      <c r="E100" s="102"/>
      <c r="F100" s="103">
        <f t="shared" si="4"/>
        <v>0</v>
      </c>
    </row>
    <row r="101" spans="1:6" ht="27.6">
      <c r="A101" s="59">
        <v>63</v>
      </c>
      <c r="B101" s="35" t="s">
        <v>79</v>
      </c>
      <c r="C101" s="51" t="s">
        <v>205</v>
      </c>
      <c r="D101" s="49">
        <v>0.46</v>
      </c>
      <c r="E101" s="102"/>
      <c r="F101" s="103">
        <f t="shared" si="4"/>
        <v>0</v>
      </c>
    </row>
    <row r="102" spans="1:6" ht="27.6">
      <c r="A102" s="59">
        <v>64</v>
      </c>
      <c r="B102" s="35" t="s">
        <v>80</v>
      </c>
      <c r="C102" s="51" t="s">
        <v>205</v>
      </c>
      <c r="D102" s="49">
        <v>0.19</v>
      </c>
      <c r="E102" s="102"/>
      <c r="F102" s="103">
        <f t="shared" si="4"/>
        <v>0</v>
      </c>
    </row>
    <row r="103" spans="1:6" ht="27.6">
      <c r="A103" s="59">
        <v>65</v>
      </c>
      <c r="B103" s="35" t="s">
        <v>81</v>
      </c>
      <c r="C103" s="51" t="s">
        <v>205</v>
      </c>
      <c r="D103" s="61">
        <v>9.4E-2</v>
      </c>
      <c r="E103" s="102"/>
      <c r="F103" s="103">
        <f t="shared" si="4"/>
        <v>0</v>
      </c>
    </row>
    <row r="104" spans="1:6" ht="27.6">
      <c r="A104" s="59">
        <v>66</v>
      </c>
      <c r="B104" s="35" t="s">
        <v>82</v>
      </c>
      <c r="C104" s="51" t="s">
        <v>205</v>
      </c>
      <c r="D104" s="61">
        <v>1.2E-2</v>
      </c>
      <c r="E104" s="102"/>
      <c r="F104" s="103">
        <f t="shared" si="4"/>
        <v>0</v>
      </c>
    </row>
    <row r="105" spans="1:6" ht="39.6">
      <c r="A105" s="59">
        <v>67</v>
      </c>
      <c r="B105" s="35" t="s">
        <v>83</v>
      </c>
      <c r="C105" s="51" t="s">
        <v>84</v>
      </c>
      <c r="D105" s="49">
        <v>1.83</v>
      </c>
      <c r="E105" s="102"/>
      <c r="F105" s="103">
        <f t="shared" si="4"/>
        <v>0</v>
      </c>
    </row>
    <row r="106" spans="1:6" ht="27.6">
      <c r="A106" s="59">
        <v>68</v>
      </c>
      <c r="B106" s="35" t="s">
        <v>26</v>
      </c>
      <c r="C106" s="51" t="s">
        <v>205</v>
      </c>
      <c r="D106" s="49">
        <v>0.2</v>
      </c>
      <c r="E106" s="102"/>
      <c r="F106" s="103">
        <f t="shared" si="4"/>
        <v>0</v>
      </c>
    </row>
    <row r="107" spans="1:6" ht="27.6">
      <c r="A107" s="59">
        <v>69</v>
      </c>
      <c r="B107" s="35" t="s">
        <v>85</v>
      </c>
      <c r="C107" s="51" t="s">
        <v>205</v>
      </c>
      <c r="D107" s="49">
        <v>1.28</v>
      </c>
      <c r="E107" s="102"/>
      <c r="F107" s="103">
        <f t="shared" si="4"/>
        <v>0</v>
      </c>
    </row>
    <row r="108" spans="1:6" ht="27.6">
      <c r="A108" s="59">
        <v>70</v>
      </c>
      <c r="B108" s="35" t="s">
        <v>26</v>
      </c>
      <c r="C108" s="51" t="s">
        <v>205</v>
      </c>
      <c r="D108" s="49">
        <v>0.34</v>
      </c>
      <c r="E108" s="102"/>
      <c r="F108" s="103">
        <f t="shared" si="4"/>
        <v>0</v>
      </c>
    </row>
    <row r="109" spans="1:6" ht="27.6">
      <c r="A109" s="59">
        <v>71</v>
      </c>
      <c r="B109" s="35" t="s">
        <v>86</v>
      </c>
      <c r="C109" s="51" t="s">
        <v>206</v>
      </c>
      <c r="D109" s="63">
        <v>2.792E-2</v>
      </c>
      <c r="E109" s="102"/>
      <c r="F109" s="103">
        <f t="shared" si="4"/>
        <v>0</v>
      </c>
    </row>
    <row r="110" spans="1:6" ht="34.200000000000003">
      <c r="A110" s="59">
        <v>72</v>
      </c>
      <c r="B110" s="35" t="s">
        <v>88</v>
      </c>
      <c r="C110" s="46" t="s">
        <v>87</v>
      </c>
      <c r="D110" s="49">
        <v>0.09</v>
      </c>
      <c r="E110" s="102"/>
      <c r="F110" s="103">
        <f t="shared" si="4"/>
        <v>0</v>
      </c>
    </row>
    <row r="111" spans="1:6" ht="27.6">
      <c r="A111" s="59">
        <v>73</v>
      </c>
      <c r="B111" s="35" t="s">
        <v>26</v>
      </c>
      <c r="C111" s="51" t="s">
        <v>205</v>
      </c>
      <c r="D111" s="49">
        <v>0.41</v>
      </c>
      <c r="E111" s="102"/>
      <c r="F111" s="103">
        <f t="shared" si="4"/>
        <v>0</v>
      </c>
    </row>
    <row r="112" spans="1:6" ht="27.6">
      <c r="A112" s="59">
        <v>74</v>
      </c>
      <c r="B112" s="35" t="s">
        <v>89</v>
      </c>
      <c r="C112" s="51" t="s">
        <v>205</v>
      </c>
      <c r="D112" s="49">
        <v>0.28000000000000003</v>
      </c>
      <c r="E112" s="102"/>
      <c r="F112" s="103">
        <f t="shared" si="4"/>
        <v>0</v>
      </c>
    </row>
    <row r="113" spans="1:6" ht="27.6">
      <c r="A113" s="59">
        <v>75</v>
      </c>
      <c r="B113" s="35" t="s">
        <v>90</v>
      </c>
      <c r="C113" s="51" t="s">
        <v>205</v>
      </c>
      <c r="D113" s="49">
        <v>0.08</v>
      </c>
      <c r="E113" s="102"/>
      <c r="F113" s="103">
        <f t="shared" si="4"/>
        <v>0</v>
      </c>
    </row>
    <row r="114" spans="1:6" ht="27.6">
      <c r="A114" s="59">
        <v>76</v>
      </c>
      <c r="B114" s="35" t="s">
        <v>89</v>
      </c>
      <c r="C114" s="51" t="s">
        <v>205</v>
      </c>
      <c r="D114" s="49">
        <v>0.84</v>
      </c>
      <c r="E114" s="102"/>
      <c r="F114" s="103">
        <f t="shared" si="4"/>
        <v>0</v>
      </c>
    </row>
    <row r="115" spans="1:6" ht="41.4">
      <c r="A115" s="59">
        <v>77</v>
      </c>
      <c r="B115" s="35" t="s">
        <v>91</v>
      </c>
      <c r="C115" s="51" t="s">
        <v>24</v>
      </c>
      <c r="D115" s="49">
        <v>1.83</v>
      </c>
      <c r="E115" s="102"/>
      <c r="F115" s="103">
        <f t="shared" si="4"/>
        <v>0</v>
      </c>
    </row>
    <row r="116" spans="1:6" ht="27.6">
      <c r="A116" s="59">
        <v>78</v>
      </c>
      <c r="B116" s="35" t="s">
        <v>92</v>
      </c>
      <c r="C116" s="46" t="s">
        <v>207</v>
      </c>
      <c r="D116" s="49">
        <v>1.83</v>
      </c>
      <c r="E116" s="102"/>
      <c r="F116" s="103">
        <f t="shared" si="4"/>
        <v>0</v>
      </c>
    </row>
    <row r="117" spans="1:6" ht="41.4">
      <c r="A117" s="59">
        <v>79</v>
      </c>
      <c r="B117" s="35" t="s">
        <v>93</v>
      </c>
      <c r="C117" s="51" t="s">
        <v>208</v>
      </c>
      <c r="D117" s="49">
        <v>183</v>
      </c>
      <c r="E117" s="102"/>
      <c r="F117" s="103">
        <f t="shared" si="4"/>
        <v>0</v>
      </c>
    </row>
    <row r="118" spans="1:6" ht="41.4">
      <c r="A118" s="59">
        <v>80</v>
      </c>
      <c r="B118" s="35" t="s">
        <v>94</v>
      </c>
      <c r="C118" s="46" t="s">
        <v>195</v>
      </c>
      <c r="D118" s="49">
        <v>0.34</v>
      </c>
      <c r="E118" s="102"/>
      <c r="F118" s="103">
        <f t="shared" si="4"/>
        <v>0</v>
      </c>
    </row>
    <row r="119" spans="1:6">
      <c r="A119" s="59">
        <v>81</v>
      </c>
      <c r="B119" s="35" t="s">
        <v>95</v>
      </c>
      <c r="C119" s="51" t="s">
        <v>97</v>
      </c>
      <c r="D119" s="49">
        <v>35.700000000000003</v>
      </c>
      <c r="E119" s="102"/>
      <c r="F119" s="103">
        <f t="shared" si="4"/>
        <v>0</v>
      </c>
    </row>
    <row r="120" spans="1:6">
      <c r="A120" s="59">
        <v>82</v>
      </c>
      <c r="B120" s="35" t="s">
        <v>96</v>
      </c>
      <c r="C120" s="51" t="s">
        <v>98</v>
      </c>
      <c r="D120" s="49">
        <v>4</v>
      </c>
      <c r="E120" s="102"/>
      <c r="F120" s="103">
        <f t="shared" si="4"/>
        <v>0</v>
      </c>
    </row>
    <row r="121" spans="1:6" ht="41.4">
      <c r="A121" s="59">
        <v>83</v>
      </c>
      <c r="B121" s="35" t="s">
        <v>99</v>
      </c>
      <c r="C121" s="46" t="s">
        <v>195</v>
      </c>
      <c r="D121" s="49">
        <v>0.36</v>
      </c>
      <c r="E121" s="102"/>
      <c r="F121" s="103">
        <f t="shared" si="4"/>
        <v>0</v>
      </c>
    </row>
    <row r="122" spans="1:6" ht="27.6">
      <c r="A122" s="59">
        <v>84</v>
      </c>
      <c r="B122" s="35" t="s">
        <v>101</v>
      </c>
      <c r="C122" s="46" t="s">
        <v>195</v>
      </c>
      <c r="D122" s="49">
        <v>0.12</v>
      </c>
      <c r="E122" s="102"/>
      <c r="F122" s="103">
        <f t="shared" si="4"/>
        <v>0</v>
      </c>
    </row>
    <row r="123" spans="1:6" ht="27.6">
      <c r="A123" s="59">
        <v>85</v>
      </c>
      <c r="B123" s="35" t="s">
        <v>102</v>
      </c>
      <c r="C123" s="51" t="s">
        <v>100</v>
      </c>
      <c r="D123" s="49">
        <v>12.6</v>
      </c>
      <c r="E123" s="102"/>
      <c r="F123" s="103">
        <f t="shared" si="4"/>
        <v>0</v>
      </c>
    </row>
    <row r="124" spans="1:6" ht="41.4">
      <c r="A124" s="59">
        <v>86</v>
      </c>
      <c r="B124" s="35" t="s">
        <v>103</v>
      </c>
      <c r="C124" s="51" t="s">
        <v>97</v>
      </c>
      <c r="D124" s="49">
        <v>12.6</v>
      </c>
      <c r="E124" s="102"/>
      <c r="F124" s="103">
        <f t="shared" si="4"/>
        <v>0</v>
      </c>
    </row>
    <row r="125" spans="1:6" ht="41.4">
      <c r="A125" s="59">
        <v>87</v>
      </c>
      <c r="B125" s="35" t="s">
        <v>104</v>
      </c>
      <c r="C125" s="46" t="s">
        <v>195</v>
      </c>
      <c r="D125" s="49">
        <v>0.12</v>
      </c>
      <c r="E125" s="102"/>
      <c r="F125" s="103">
        <f t="shared" si="4"/>
        <v>0</v>
      </c>
    </row>
    <row r="126" spans="1:6">
      <c r="A126" s="59"/>
      <c r="B126" s="56" t="s">
        <v>200</v>
      </c>
      <c r="C126" s="50"/>
      <c r="D126" s="49"/>
      <c r="E126" s="96"/>
      <c r="F126" s="48">
        <f>SUM(F98:F125)</f>
        <v>0</v>
      </c>
    </row>
    <row r="127" spans="1:6">
      <c r="A127" s="59"/>
      <c r="B127" s="56" t="s">
        <v>222</v>
      </c>
      <c r="C127" s="51"/>
      <c r="D127" s="49"/>
      <c r="E127" s="97"/>
      <c r="F127" s="103"/>
    </row>
    <row r="128" spans="1:6">
      <c r="A128" s="59"/>
      <c r="B128" s="56" t="s">
        <v>223</v>
      </c>
      <c r="C128" s="51"/>
      <c r="D128" s="49"/>
      <c r="E128" s="97"/>
      <c r="F128" s="103"/>
    </row>
    <row r="129" spans="1:6">
      <c r="A129" s="59"/>
      <c r="B129" s="56" t="s">
        <v>201</v>
      </c>
      <c r="C129" s="51"/>
      <c r="D129" s="49"/>
      <c r="E129" s="97"/>
      <c r="F129" s="108">
        <f>F126+F127+F128</f>
        <v>0</v>
      </c>
    </row>
    <row r="130" spans="1:6">
      <c r="A130" s="59"/>
      <c r="B130" s="60" t="s">
        <v>75</v>
      </c>
      <c r="C130" s="51"/>
      <c r="D130" s="49"/>
      <c r="E130" s="97"/>
      <c r="F130" s="96"/>
    </row>
    <row r="131" spans="1:6" ht="39.6">
      <c r="A131" s="59">
        <v>88</v>
      </c>
      <c r="B131" s="35" t="s">
        <v>105</v>
      </c>
      <c r="C131" s="51" t="s">
        <v>106</v>
      </c>
      <c r="D131" s="49">
        <v>0.44</v>
      </c>
      <c r="E131" s="102"/>
      <c r="F131" s="103">
        <f t="shared" ref="F131:F136" si="5">E131*D131</f>
        <v>0</v>
      </c>
    </row>
    <row r="132" spans="1:6">
      <c r="A132" s="59">
        <v>89</v>
      </c>
      <c r="B132" s="35" t="s">
        <v>107</v>
      </c>
      <c r="C132" s="51" t="s">
        <v>206</v>
      </c>
      <c r="D132" s="62">
        <v>1.14E-2</v>
      </c>
      <c r="E132" s="102"/>
      <c r="F132" s="103">
        <f t="shared" si="5"/>
        <v>0</v>
      </c>
    </row>
    <row r="133" spans="1:6" ht="41.4">
      <c r="A133" s="59">
        <v>90</v>
      </c>
      <c r="B133" s="35" t="s">
        <v>108</v>
      </c>
      <c r="C133" s="51" t="s">
        <v>205</v>
      </c>
      <c r="D133" s="49">
        <v>5.28</v>
      </c>
      <c r="E133" s="102"/>
      <c r="F133" s="103">
        <f t="shared" si="5"/>
        <v>0</v>
      </c>
    </row>
    <row r="134" spans="1:6">
      <c r="A134" s="59">
        <v>91</v>
      </c>
      <c r="B134" s="35" t="s">
        <v>109</v>
      </c>
      <c r="C134" s="51" t="s">
        <v>208</v>
      </c>
      <c r="D134" s="49">
        <v>35.200000000000003</v>
      </c>
      <c r="E134" s="102"/>
      <c r="F134" s="103">
        <f t="shared" si="5"/>
        <v>0</v>
      </c>
    </row>
    <row r="135" spans="1:6" ht="27.6">
      <c r="A135" s="59">
        <v>92</v>
      </c>
      <c r="B135" s="35" t="s">
        <v>110</v>
      </c>
      <c r="C135" s="51" t="s">
        <v>205</v>
      </c>
      <c r="D135" s="49">
        <v>0.5</v>
      </c>
      <c r="E135" s="102"/>
      <c r="F135" s="103">
        <f t="shared" si="5"/>
        <v>0</v>
      </c>
    </row>
    <row r="136" spans="1:6" ht="27.6">
      <c r="A136" s="59">
        <v>93</v>
      </c>
      <c r="B136" s="35" t="s">
        <v>110</v>
      </c>
      <c r="C136" s="51" t="s">
        <v>205</v>
      </c>
      <c r="D136" s="49">
        <v>0.25</v>
      </c>
      <c r="E136" s="102"/>
      <c r="F136" s="103">
        <f t="shared" si="5"/>
        <v>0</v>
      </c>
    </row>
    <row r="137" spans="1:6">
      <c r="A137" s="59"/>
      <c r="B137" s="56" t="s">
        <v>200</v>
      </c>
      <c r="C137" s="50"/>
      <c r="D137" s="49"/>
      <c r="E137" s="96"/>
      <c r="F137" s="48">
        <f>SUM(F131:F136)</f>
        <v>0</v>
      </c>
    </row>
    <row r="138" spans="1:6">
      <c r="A138" s="59"/>
      <c r="B138" s="56" t="s">
        <v>222</v>
      </c>
      <c r="C138" s="51"/>
      <c r="D138" s="49"/>
      <c r="E138" s="97"/>
      <c r="F138" s="103"/>
    </row>
    <row r="139" spans="1:6">
      <c r="A139" s="59"/>
      <c r="B139" s="56" t="s">
        <v>223</v>
      </c>
      <c r="C139" s="51"/>
      <c r="D139" s="49"/>
      <c r="E139" s="97"/>
      <c r="F139" s="103"/>
    </row>
    <row r="140" spans="1:6">
      <c r="A140" s="59"/>
      <c r="B140" s="56" t="s">
        <v>201</v>
      </c>
      <c r="C140" s="51"/>
      <c r="D140" s="49"/>
      <c r="E140" s="97"/>
      <c r="F140" s="108">
        <f>F137+F138+F139</f>
        <v>0</v>
      </c>
    </row>
    <row r="141" spans="1:6" ht="26.4">
      <c r="A141" s="59"/>
      <c r="B141" s="60" t="s">
        <v>111</v>
      </c>
      <c r="C141" s="51"/>
      <c r="D141" s="49"/>
      <c r="E141" s="97"/>
      <c r="F141" s="96"/>
    </row>
    <row r="142" spans="1:6">
      <c r="A142" s="59">
        <v>94</v>
      </c>
      <c r="B142" s="35" t="s">
        <v>112</v>
      </c>
      <c r="C142" s="51" t="s">
        <v>205</v>
      </c>
      <c r="D142" s="49">
        <v>5.7</v>
      </c>
      <c r="E142" s="102"/>
      <c r="F142" s="103">
        <f t="shared" ref="F142:F160" si="6">E142*D142</f>
        <v>0</v>
      </c>
    </row>
    <row r="143" spans="1:6">
      <c r="A143" s="59">
        <v>95</v>
      </c>
      <c r="B143" s="35" t="s">
        <v>18</v>
      </c>
      <c r="C143" s="46" t="s">
        <v>203</v>
      </c>
      <c r="D143" s="61">
        <v>1.0999999999999999E-2</v>
      </c>
      <c r="E143" s="102"/>
      <c r="F143" s="103">
        <f t="shared" si="6"/>
        <v>0</v>
      </c>
    </row>
    <row r="144" spans="1:6" ht="27.6">
      <c r="A144" s="59">
        <v>96</v>
      </c>
      <c r="B144" s="35" t="s">
        <v>113</v>
      </c>
      <c r="C144" s="46" t="s">
        <v>203</v>
      </c>
      <c r="D144" s="49">
        <v>0.05</v>
      </c>
      <c r="E144" s="102"/>
      <c r="F144" s="103">
        <f t="shared" si="6"/>
        <v>0</v>
      </c>
    </row>
    <row r="145" spans="1:6">
      <c r="A145" s="59">
        <v>97</v>
      </c>
      <c r="B145" s="35" t="s">
        <v>114</v>
      </c>
      <c r="C145" s="51" t="s">
        <v>206</v>
      </c>
      <c r="D145" s="63">
        <v>5.8619999999999998E-2</v>
      </c>
      <c r="E145" s="102"/>
      <c r="F145" s="103">
        <f t="shared" si="6"/>
        <v>0</v>
      </c>
    </row>
    <row r="146" spans="1:6">
      <c r="A146" s="59">
        <v>98</v>
      </c>
      <c r="B146" s="35" t="s">
        <v>115</v>
      </c>
      <c r="C146" s="51" t="s">
        <v>206</v>
      </c>
      <c r="D146" s="63">
        <v>0.19841</v>
      </c>
      <c r="E146" s="102"/>
      <c r="F146" s="103">
        <f t="shared" si="6"/>
        <v>0</v>
      </c>
    </row>
    <row r="147" spans="1:6" ht="55.2">
      <c r="A147" s="59">
        <v>99</v>
      </c>
      <c r="B147" s="35" t="s">
        <v>116</v>
      </c>
      <c r="C147" s="51" t="s">
        <v>206</v>
      </c>
      <c r="D147" s="62">
        <v>0.19839999999999999</v>
      </c>
      <c r="E147" s="102"/>
      <c r="F147" s="103">
        <f t="shared" si="6"/>
        <v>0</v>
      </c>
    </row>
    <row r="148" spans="1:6" ht="27.6">
      <c r="A148" s="59">
        <v>100</v>
      </c>
      <c r="B148" s="35" t="s">
        <v>117</v>
      </c>
      <c r="C148" s="46" t="s">
        <v>207</v>
      </c>
      <c r="D148" s="49">
        <v>0.26</v>
      </c>
      <c r="E148" s="102"/>
      <c r="F148" s="103">
        <f t="shared" si="6"/>
        <v>0</v>
      </c>
    </row>
    <row r="149" spans="1:6" ht="27.6">
      <c r="A149" s="59">
        <v>101</v>
      </c>
      <c r="B149" s="35" t="s">
        <v>118</v>
      </c>
      <c r="C149" s="46" t="s">
        <v>209</v>
      </c>
      <c r="D149" s="49">
        <v>0.26</v>
      </c>
      <c r="E149" s="102"/>
      <c r="F149" s="103">
        <f t="shared" si="6"/>
        <v>0</v>
      </c>
    </row>
    <row r="150" spans="1:6">
      <c r="A150" s="59">
        <v>102</v>
      </c>
      <c r="B150" s="35" t="s">
        <v>119</v>
      </c>
      <c r="C150" s="46" t="s">
        <v>207</v>
      </c>
      <c r="D150" s="49">
        <v>0.19</v>
      </c>
      <c r="E150" s="102"/>
      <c r="F150" s="103">
        <f t="shared" si="6"/>
        <v>0</v>
      </c>
    </row>
    <row r="151" spans="1:6" ht="27.6">
      <c r="A151" s="59">
        <v>103</v>
      </c>
      <c r="B151" s="35" t="s">
        <v>120</v>
      </c>
      <c r="C151" s="46" t="s">
        <v>207</v>
      </c>
      <c r="D151" s="49">
        <v>0.19</v>
      </c>
      <c r="E151" s="102"/>
      <c r="F151" s="103">
        <f t="shared" si="6"/>
        <v>0</v>
      </c>
    </row>
    <row r="152" spans="1:6">
      <c r="A152" s="59">
        <v>104</v>
      </c>
      <c r="B152" s="35" t="s">
        <v>121</v>
      </c>
      <c r="C152" s="51" t="s">
        <v>208</v>
      </c>
      <c r="D152" s="49">
        <v>19.38</v>
      </c>
      <c r="E152" s="102"/>
      <c r="F152" s="103">
        <f t="shared" si="6"/>
        <v>0</v>
      </c>
    </row>
    <row r="153" spans="1:6" ht="27.6">
      <c r="A153" s="59">
        <v>105</v>
      </c>
      <c r="B153" s="35" t="s">
        <v>122</v>
      </c>
      <c r="C153" s="51" t="s">
        <v>206</v>
      </c>
      <c r="D153" s="61">
        <v>9.5000000000000001E-2</v>
      </c>
      <c r="E153" s="102"/>
      <c r="F153" s="103">
        <f t="shared" si="6"/>
        <v>0</v>
      </c>
    </row>
    <row r="154" spans="1:6" ht="27.6">
      <c r="A154" s="59">
        <v>106</v>
      </c>
      <c r="B154" s="35" t="s">
        <v>123</v>
      </c>
      <c r="C154" s="46" t="s">
        <v>207</v>
      </c>
      <c r="D154" s="61">
        <v>4.4999999999999998E-2</v>
      </c>
      <c r="E154" s="102"/>
      <c r="F154" s="103">
        <f t="shared" si="6"/>
        <v>0</v>
      </c>
    </row>
    <row r="155" spans="1:6">
      <c r="A155" s="59">
        <v>107</v>
      </c>
      <c r="B155" s="35" t="s">
        <v>124</v>
      </c>
      <c r="C155" s="51" t="s">
        <v>208</v>
      </c>
      <c r="D155" s="49">
        <v>4.68</v>
      </c>
      <c r="E155" s="102"/>
      <c r="F155" s="103">
        <f t="shared" si="6"/>
        <v>0</v>
      </c>
    </row>
    <row r="156" spans="1:6" ht="27.6">
      <c r="A156" s="59">
        <v>108</v>
      </c>
      <c r="B156" s="35" t="s">
        <v>122</v>
      </c>
      <c r="C156" s="51" t="s">
        <v>206</v>
      </c>
      <c r="D156" s="62">
        <v>2.2499999999999999E-2</v>
      </c>
      <c r="E156" s="102"/>
      <c r="F156" s="103">
        <f t="shared" si="6"/>
        <v>0</v>
      </c>
    </row>
    <row r="157" spans="1:6">
      <c r="A157" s="59">
        <v>109</v>
      </c>
      <c r="B157" s="35" t="s">
        <v>125</v>
      </c>
      <c r="C157" s="51" t="s">
        <v>206</v>
      </c>
      <c r="D157" s="63">
        <v>1.324E-2</v>
      </c>
      <c r="E157" s="102"/>
      <c r="F157" s="103">
        <f t="shared" si="6"/>
        <v>0</v>
      </c>
    </row>
    <row r="158" spans="1:6" ht="27.6">
      <c r="A158" s="59">
        <v>110</v>
      </c>
      <c r="B158" s="35" t="s">
        <v>126</v>
      </c>
      <c r="C158" s="51" t="s">
        <v>206</v>
      </c>
      <c r="D158" s="63">
        <v>1.32E-2</v>
      </c>
      <c r="E158" s="102"/>
      <c r="F158" s="103">
        <f t="shared" si="6"/>
        <v>0</v>
      </c>
    </row>
    <row r="159" spans="1:6">
      <c r="A159" s="59">
        <v>111</v>
      </c>
      <c r="B159" s="35" t="s">
        <v>127</v>
      </c>
      <c r="C159" s="51" t="s">
        <v>206</v>
      </c>
      <c r="D159" s="63">
        <v>1.5169999999999999E-2</v>
      </c>
      <c r="E159" s="102"/>
      <c r="F159" s="103">
        <f t="shared" si="6"/>
        <v>0</v>
      </c>
    </row>
    <row r="160" spans="1:6">
      <c r="A160" s="59">
        <v>112</v>
      </c>
      <c r="B160" s="35" t="s">
        <v>128</v>
      </c>
      <c r="C160" s="51" t="s">
        <v>206</v>
      </c>
      <c r="D160" s="63">
        <v>1.5169999999999999E-2</v>
      </c>
      <c r="E160" s="102"/>
      <c r="F160" s="103">
        <f t="shared" si="6"/>
        <v>0</v>
      </c>
    </row>
    <row r="161" spans="1:11">
      <c r="A161" s="59"/>
      <c r="B161" s="56" t="s">
        <v>200</v>
      </c>
      <c r="C161" s="50"/>
      <c r="D161" s="49"/>
      <c r="E161" s="96"/>
      <c r="F161" s="48">
        <f>SUM(F142:F160)</f>
        <v>0</v>
      </c>
    </row>
    <row r="162" spans="1:11">
      <c r="A162" s="59"/>
      <c r="B162" s="56" t="s">
        <v>222</v>
      </c>
      <c r="C162" s="51"/>
      <c r="D162" s="49"/>
      <c r="E162" s="97"/>
      <c r="F162" s="103"/>
    </row>
    <row r="163" spans="1:11">
      <c r="A163" s="59"/>
      <c r="B163" s="56" t="s">
        <v>223</v>
      </c>
      <c r="C163" s="51"/>
      <c r="D163" s="49"/>
      <c r="E163" s="97"/>
      <c r="F163" s="103"/>
    </row>
    <row r="164" spans="1:11">
      <c r="A164" s="59"/>
      <c r="B164" s="56" t="s">
        <v>201</v>
      </c>
      <c r="C164" s="51"/>
      <c r="D164" s="49"/>
      <c r="E164" s="97"/>
      <c r="F164" s="108">
        <f>F161+F162+F163</f>
        <v>0</v>
      </c>
    </row>
    <row r="165" spans="1:11" ht="9" customHeight="1">
      <c r="A165" s="59"/>
      <c r="B165" s="35"/>
      <c r="C165" s="51"/>
      <c r="D165" s="49"/>
      <c r="E165" s="97"/>
      <c r="F165" s="96"/>
    </row>
    <row r="166" spans="1:11" s="75" customFormat="1">
      <c r="A166" s="70"/>
      <c r="B166" s="76" t="s">
        <v>200</v>
      </c>
      <c r="C166" s="71"/>
      <c r="D166" s="72"/>
      <c r="E166" s="98"/>
      <c r="F166" s="109">
        <f>F12+F26+F35+F65+F74+F93+F126+F137+F161</f>
        <v>0</v>
      </c>
      <c r="G166" s="74"/>
      <c r="H166" s="74"/>
      <c r="I166" s="74"/>
      <c r="J166" s="74"/>
      <c r="K166" s="74"/>
    </row>
    <row r="167" spans="1:11" ht="33.75" customHeight="1">
      <c r="A167" s="30"/>
      <c r="B167" s="113" t="s">
        <v>178</v>
      </c>
      <c r="C167" s="69"/>
      <c r="D167" s="53"/>
      <c r="E167" s="100"/>
      <c r="F167" s="73">
        <f>F168+F169</f>
        <v>0</v>
      </c>
    </row>
    <row r="168" spans="1:11" ht="45" customHeight="1">
      <c r="A168" s="30"/>
      <c r="B168" s="54" t="s">
        <v>179</v>
      </c>
      <c r="C168" s="136" t="s">
        <v>202</v>
      </c>
      <c r="D168" s="137"/>
      <c r="E168" s="138"/>
      <c r="F168" s="110">
        <f>F13+F27+F36+F66+F75+F94+F127+F138+F162</f>
        <v>0</v>
      </c>
    </row>
    <row r="169" spans="1:11" ht="24.75" customHeight="1">
      <c r="A169" s="30"/>
      <c r="B169" s="54" t="s">
        <v>179</v>
      </c>
      <c r="C169" s="136" t="s">
        <v>180</v>
      </c>
      <c r="D169" s="137"/>
      <c r="E169" s="138"/>
      <c r="F169" s="110">
        <f>F14+F28+F37+F67+F76+F95+F128+F139+F163</f>
        <v>0</v>
      </c>
    </row>
    <row r="170" spans="1:11" ht="30" customHeight="1">
      <c r="A170" s="30"/>
      <c r="B170" s="54" t="s">
        <v>179</v>
      </c>
      <c r="C170" s="136" t="s">
        <v>181</v>
      </c>
      <c r="D170" s="137"/>
      <c r="E170" s="138"/>
      <c r="F170" s="114"/>
      <c r="I170"/>
      <c r="J170"/>
      <c r="K170"/>
    </row>
    <row r="171" spans="1:11">
      <c r="A171" s="30"/>
      <c r="B171" s="139" t="s">
        <v>219</v>
      </c>
      <c r="C171" s="140"/>
      <c r="D171" s="53"/>
      <c r="E171" s="95"/>
      <c r="F171" s="109">
        <f>F166+F167</f>
        <v>0</v>
      </c>
    </row>
    <row r="172" spans="1:11">
      <c r="A172" s="27"/>
      <c r="B172" s="55"/>
      <c r="C172" s="55"/>
      <c r="D172" s="27"/>
      <c r="E172" s="85"/>
      <c r="F172" s="85"/>
    </row>
    <row r="173" spans="1:11">
      <c r="A173" s="27"/>
      <c r="B173" s="105" t="s">
        <v>184</v>
      </c>
      <c r="C173" s="106"/>
      <c r="D173" s="27"/>
      <c r="E173" s="85"/>
      <c r="F173" s="85"/>
    </row>
    <row r="174" spans="1:11">
      <c r="B174" s="105" t="s">
        <v>183</v>
      </c>
      <c r="C174" s="106"/>
    </row>
    <row r="175" spans="1:11">
      <c r="B175" s="107" t="s">
        <v>182</v>
      </c>
      <c r="C175" s="107"/>
    </row>
    <row r="176" spans="1:11">
      <c r="B176" s="105" t="s">
        <v>185</v>
      </c>
      <c r="C176" s="106"/>
    </row>
  </sheetData>
  <mergeCells count="7">
    <mergeCell ref="B2:F2"/>
    <mergeCell ref="C168:E168"/>
    <mergeCell ref="C169:E169"/>
    <mergeCell ref="B3:D3"/>
    <mergeCell ref="B171:C171"/>
    <mergeCell ref="B8:D8"/>
    <mergeCell ref="C170:E17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="80" zoomScaleNormal="80" workbookViewId="0">
      <selection activeCell="B38" sqref="B38:B41"/>
    </sheetView>
  </sheetViews>
  <sheetFormatPr defaultRowHeight="14.4"/>
  <cols>
    <col min="1" max="1" width="5.88671875" style="31" customWidth="1"/>
    <col min="2" max="2" width="66.33203125" style="38" customWidth="1"/>
    <col min="3" max="4" width="9.109375" style="38"/>
    <col min="5" max="6" width="12.6640625" style="101" customWidth="1"/>
    <col min="7" max="7" width="2.5546875" style="38" customWidth="1"/>
    <col min="8" max="8" width="9.109375" style="38"/>
  </cols>
  <sheetData>
    <row r="1" spans="1:6">
      <c r="A1" s="27"/>
      <c r="B1" s="37"/>
      <c r="C1" s="37"/>
      <c r="D1" s="37"/>
      <c r="E1" s="85"/>
      <c r="F1" s="85"/>
    </row>
    <row r="2" spans="1:6" ht="65.25" customHeight="1">
      <c r="A2" s="28"/>
      <c r="B2" s="134" t="s">
        <v>173</v>
      </c>
      <c r="C2" s="134"/>
      <c r="D2" s="134"/>
      <c r="E2" s="135"/>
      <c r="F2" s="135"/>
    </row>
    <row r="3" spans="1:6" ht="15">
      <c r="A3" s="28"/>
      <c r="B3" s="134" t="s">
        <v>130</v>
      </c>
      <c r="C3" s="134"/>
      <c r="D3" s="134"/>
      <c r="E3" s="86"/>
      <c r="F3" s="85"/>
    </row>
    <row r="4" spans="1:6" ht="15.6" thickBot="1">
      <c r="A4" s="29"/>
      <c r="B4" s="39"/>
      <c r="C4" s="39"/>
      <c r="D4" s="39"/>
      <c r="E4" s="87"/>
      <c r="F4" s="88"/>
    </row>
    <row r="5" spans="1:6" ht="65.25" customHeight="1">
      <c r="A5" s="32" t="s">
        <v>2</v>
      </c>
      <c r="B5" s="40" t="s">
        <v>3</v>
      </c>
      <c r="C5" s="41" t="s">
        <v>174</v>
      </c>
      <c r="D5" s="41" t="s">
        <v>175</v>
      </c>
      <c r="E5" s="41" t="s">
        <v>176</v>
      </c>
      <c r="F5" s="115" t="s">
        <v>177</v>
      </c>
    </row>
    <row r="6" spans="1:6" ht="15" thickBot="1">
      <c r="A6" s="33">
        <v>1</v>
      </c>
      <c r="B6" s="42" t="s">
        <v>4</v>
      </c>
      <c r="C6" s="43">
        <v>3</v>
      </c>
      <c r="D6" s="43">
        <v>4</v>
      </c>
      <c r="E6" s="89">
        <v>5</v>
      </c>
      <c r="F6" s="90">
        <v>6</v>
      </c>
    </row>
    <row r="7" spans="1:6">
      <c r="A7" s="57"/>
      <c r="B7" s="44"/>
      <c r="C7" s="45"/>
      <c r="D7" s="45"/>
      <c r="E7" s="91"/>
      <c r="F7" s="92"/>
    </row>
    <row r="8" spans="1:6">
      <c r="A8" s="58"/>
      <c r="B8" s="141" t="s">
        <v>131</v>
      </c>
      <c r="C8" s="142"/>
      <c r="D8" s="143"/>
      <c r="E8" s="93"/>
      <c r="F8" s="94"/>
    </row>
    <row r="9" spans="1:6" ht="27.6">
      <c r="A9" s="59">
        <v>1</v>
      </c>
      <c r="B9" s="35" t="s">
        <v>139</v>
      </c>
      <c r="C9" s="51" t="s">
        <v>98</v>
      </c>
      <c r="D9" s="47">
        <v>1</v>
      </c>
      <c r="E9" s="102"/>
      <c r="F9" s="103">
        <f t="shared" ref="F9:F30" si="0">E9*D9</f>
        <v>0</v>
      </c>
    </row>
    <row r="10" spans="1:6" ht="15">
      <c r="A10" s="59">
        <v>2</v>
      </c>
      <c r="B10" s="36" t="s">
        <v>132</v>
      </c>
      <c r="C10" s="51" t="s">
        <v>98</v>
      </c>
      <c r="D10" s="83">
        <v>1</v>
      </c>
      <c r="E10" s="102"/>
      <c r="F10" s="103">
        <f t="shared" si="0"/>
        <v>0</v>
      </c>
    </row>
    <row r="11" spans="1:6" ht="30">
      <c r="A11" s="59">
        <v>3</v>
      </c>
      <c r="B11" s="36" t="s">
        <v>138</v>
      </c>
      <c r="C11" s="46" t="s">
        <v>133</v>
      </c>
      <c r="D11" s="83">
        <v>0.68</v>
      </c>
      <c r="E11" s="102"/>
      <c r="F11" s="103">
        <f t="shared" si="0"/>
        <v>0</v>
      </c>
    </row>
    <row r="12" spans="1:6" ht="55.2">
      <c r="A12" s="59">
        <v>4</v>
      </c>
      <c r="B12" s="35" t="s">
        <v>134</v>
      </c>
      <c r="C12" s="46" t="s">
        <v>217</v>
      </c>
      <c r="D12" s="62">
        <v>1.0200000000000001E-2</v>
      </c>
      <c r="E12" s="102"/>
      <c r="F12" s="103">
        <f t="shared" si="0"/>
        <v>0</v>
      </c>
    </row>
    <row r="13" spans="1:6" ht="55.2">
      <c r="A13" s="59">
        <v>5</v>
      </c>
      <c r="B13" s="35" t="s">
        <v>135</v>
      </c>
      <c r="C13" s="46" t="s">
        <v>217</v>
      </c>
      <c r="D13" s="61">
        <v>5.0999999999999997E-2</v>
      </c>
      <c r="E13" s="102"/>
      <c r="F13" s="103">
        <f t="shared" si="0"/>
        <v>0</v>
      </c>
    </row>
    <row r="14" spans="1:6" ht="55.2">
      <c r="A14" s="59">
        <v>6</v>
      </c>
      <c r="B14" s="79" t="s">
        <v>136</v>
      </c>
      <c r="C14" s="46" t="s">
        <v>217</v>
      </c>
      <c r="D14" s="63">
        <v>8.1600000000000006E-3</v>
      </c>
      <c r="E14" s="102"/>
      <c r="F14" s="103">
        <f t="shared" si="0"/>
        <v>0</v>
      </c>
    </row>
    <row r="15" spans="1:6" ht="41.4">
      <c r="A15" s="59">
        <v>7</v>
      </c>
      <c r="B15" s="35" t="s">
        <v>137</v>
      </c>
      <c r="C15" s="51" t="s">
        <v>140</v>
      </c>
      <c r="D15" s="49">
        <v>0.09</v>
      </c>
      <c r="E15" s="102"/>
      <c r="F15" s="103">
        <f t="shared" si="0"/>
        <v>0</v>
      </c>
    </row>
    <row r="16" spans="1:6" ht="27.6">
      <c r="A16" s="59">
        <v>8</v>
      </c>
      <c r="B16" s="35" t="s">
        <v>141</v>
      </c>
      <c r="C16" s="51" t="s">
        <v>98</v>
      </c>
      <c r="D16" s="80">
        <v>9</v>
      </c>
      <c r="E16" s="102"/>
      <c r="F16" s="103">
        <f t="shared" si="0"/>
        <v>0</v>
      </c>
    </row>
    <row r="17" spans="1:11" ht="27.6">
      <c r="A17" s="59">
        <v>9</v>
      </c>
      <c r="B17" s="35" t="s">
        <v>142</v>
      </c>
      <c r="C17" s="51" t="s">
        <v>140</v>
      </c>
      <c r="D17" s="49">
        <v>0.01</v>
      </c>
      <c r="E17" s="102"/>
      <c r="F17" s="103">
        <f t="shared" si="0"/>
        <v>0</v>
      </c>
    </row>
    <row r="18" spans="1:11" ht="27.6">
      <c r="A18" s="59">
        <v>10</v>
      </c>
      <c r="B18" s="35" t="s">
        <v>143</v>
      </c>
      <c r="C18" s="51" t="s">
        <v>98</v>
      </c>
      <c r="D18" s="80">
        <v>1</v>
      </c>
      <c r="E18" s="102"/>
      <c r="F18" s="103">
        <f t="shared" si="0"/>
        <v>0</v>
      </c>
    </row>
    <row r="19" spans="1:11" ht="27.6">
      <c r="A19" s="59">
        <v>11</v>
      </c>
      <c r="B19" s="35" t="s">
        <v>144</v>
      </c>
      <c r="C19" s="51" t="s">
        <v>140</v>
      </c>
      <c r="D19" s="49">
        <v>0.03</v>
      </c>
      <c r="E19" s="102"/>
      <c r="F19" s="103">
        <f t="shared" si="0"/>
        <v>0</v>
      </c>
    </row>
    <row r="20" spans="1:11">
      <c r="A20" s="59">
        <v>12</v>
      </c>
      <c r="B20" s="35" t="s">
        <v>145</v>
      </c>
      <c r="C20" s="51" t="s">
        <v>98</v>
      </c>
      <c r="D20" s="80">
        <v>3</v>
      </c>
      <c r="E20" s="102"/>
      <c r="F20" s="103">
        <f t="shared" si="0"/>
        <v>0</v>
      </c>
    </row>
    <row r="21" spans="1:11" ht="41.4">
      <c r="A21" s="59">
        <v>13</v>
      </c>
      <c r="B21" s="35" t="s">
        <v>146</v>
      </c>
      <c r="C21" s="46" t="s">
        <v>195</v>
      </c>
      <c r="D21" s="49">
        <v>0.3</v>
      </c>
      <c r="E21" s="102"/>
      <c r="F21" s="103">
        <f t="shared" si="0"/>
        <v>0</v>
      </c>
    </row>
    <row r="22" spans="1:11" ht="41.4">
      <c r="A22" s="59">
        <v>14</v>
      </c>
      <c r="B22" s="35" t="s">
        <v>147</v>
      </c>
      <c r="C22" s="51" t="s">
        <v>100</v>
      </c>
      <c r="D22" s="49">
        <v>30.6</v>
      </c>
      <c r="E22" s="102"/>
      <c r="F22" s="103">
        <f t="shared" si="0"/>
        <v>0</v>
      </c>
    </row>
    <row r="23" spans="1:11" ht="41.4">
      <c r="A23" s="59">
        <v>15</v>
      </c>
      <c r="B23" s="35" t="s">
        <v>148</v>
      </c>
      <c r="C23" s="46" t="s">
        <v>195</v>
      </c>
      <c r="D23" s="49">
        <v>0.08</v>
      </c>
      <c r="E23" s="102"/>
      <c r="F23" s="103">
        <f t="shared" si="0"/>
        <v>0</v>
      </c>
    </row>
    <row r="24" spans="1:11" ht="41.4">
      <c r="A24" s="59">
        <v>16</v>
      </c>
      <c r="B24" s="35" t="s">
        <v>149</v>
      </c>
      <c r="C24" s="51" t="s">
        <v>218</v>
      </c>
      <c r="D24" s="49">
        <v>8.16</v>
      </c>
      <c r="E24" s="102"/>
      <c r="F24" s="103">
        <f t="shared" si="0"/>
        <v>0</v>
      </c>
    </row>
    <row r="25" spans="1:11">
      <c r="A25" s="59">
        <v>17</v>
      </c>
      <c r="B25" s="35" t="s">
        <v>150</v>
      </c>
      <c r="C25" s="51" t="s">
        <v>98</v>
      </c>
      <c r="D25" s="80">
        <v>5</v>
      </c>
      <c r="E25" s="102"/>
      <c r="F25" s="103">
        <f t="shared" si="0"/>
        <v>0</v>
      </c>
    </row>
    <row r="26" spans="1:11">
      <c r="A26" s="59">
        <v>18</v>
      </c>
      <c r="B26" s="35" t="s">
        <v>151</v>
      </c>
      <c r="C26" s="51" t="s">
        <v>98</v>
      </c>
      <c r="D26" s="80">
        <v>6</v>
      </c>
      <c r="E26" s="102"/>
      <c r="F26" s="103">
        <f t="shared" si="0"/>
        <v>0</v>
      </c>
    </row>
    <row r="27" spans="1:11">
      <c r="A27" s="59">
        <v>19</v>
      </c>
      <c r="B27" s="35" t="s">
        <v>152</v>
      </c>
      <c r="C27" s="51" t="s">
        <v>98</v>
      </c>
      <c r="D27" s="80">
        <v>3</v>
      </c>
      <c r="E27" s="102"/>
      <c r="F27" s="103">
        <f t="shared" si="0"/>
        <v>0</v>
      </c>
    </row>
    <row r="28" spans="1:11">
      <c r="A28" s="59">
        <v>20</v>
      </c>
      <c r="B28" s="35" t="s">
        <v>153</v>
      </c>
      <c r="C28" s="51" t="s">
        <v>98</v>
      </c>
      <c r="D28" s="80">
        <v>1</v>
      </c>
      <c r="E28" s="102"/>
      <c r="F28" s="103">
        <f t="shared" si="0"/>
        <v>0</v>
      </c>
    </row>
    <row r="29" spans="1:11">
      <c r="A29" s="59">
        <v>21</v>
      </c>
      <c r="B29" s="35" t="s">
        <v>154</v>
      </c>
      <c r="C29" s="51" t="s">
        <v>98</v>
      </c>
      <c r="D29" s="80">
        <v>1</v>
      </c>
      <c r="E29" s="102"/>
      <c r="F29" s="103">
        <f t="shared" si="0"/>
        <v>0</v>
      </c>
    </row>
    <row r="30" spans="1:11">
      <c r="A30" s="59">
        <v>22</v>
      </c>
      <c r="B30" s="35" t="s">
        <v>155</v>
      </c>
      <c r="C30" s="51" t="s">
        <v>98</v>
      </c>
      <c r="D30" s="80">
        <v>1</v>
      </c>
      <c r="E30" s="102"/>
      <c r="F30" s="103">
        <f t="shared" si="0"/>
        <v>0</v>
      </c>
    </row>
    <row r="31" spans="1:11">
      <c r="A31" s="59"/>
      <c r="B31" s="56" t="s">
        <v>200</v>
      </c>
      <c r="C31" s="50"/>
      <c r="D31" s="49"/>
      <c r="E31" s="96"/>
      <c r="F31" s="96">
        <f>SUM(F9:F30)</f>
        <v>0</v>
      </c>
      <c r="I31" s="38"/>
      <c r="J31" s="38"/>
      <c r="K31" s="38"/>
    </row>
    <row r="32" spans="1:11">
      <c r="A32" s="59"/>
      <c r="B32" s="56" t="s">
        <v>222</v>
      </c>
      <c r="C32" s="51"/>
      <c r="D32" s="49"/>
      <c r="E32" s="97"/>
      <c r="F32" s="103"/>
      <c r="I32" s="38"/>
      <c r="J32" s="38"/>
      <c r="K32" s="38"/>
    </row>
    <row r="33" spans="1:11">
      <c r="A33" s="59"/>
      <c r="B33" s="56" t="s">
        <v>223</v>
      </c>
      <c r="C33" s="51"/>
      <c r="D33" s="49"/>
      <c r="E33" s="97"/>
      <c r="F33" s="103"/>
      <c r="I33" s="38"/>
      <c r="J33" s="38"/>
      <c r="K33" s="38"/>
    </row>
    <row r="34" spans="1:11">
      <c r="A34" s="59"/>
      <c r="B34" s="56" t="s">
        <v>201</v>
      </c>
      <c r="C34" s="51"/>
      <c r="D34" s="49"/>
      <c r="E34" s="97"/>
      <c r="F34" s="108">
        <f>F31+F32+F33</f>
        <v>0</v>
      </c>
      <c r="I34" s="38"/>
      <c r="J34" s="38"/>
      <c r="K34" s="38"/>
    </row>
    <row r="35" spans="1:11">
      <c r="A35" s="59"/>
      <c r="B35" s="60" t="s">
        <v>156</v>
      </c>
      <c r="C35" s="51"/>
      <c r="D35" s="49"/>
      <c r="E35" s="97"/>
      <c r="F35" s="96"/>
      <c r="I35" s="38"/>
      <c r="J35" s="38"/>
      <c r="K35" s="38"/>
    </row>
    <row r="36" spans="1:11" ht="27.6">
      <c r="A36" s="59">
        <v>23</v>
      </c>
      <c r="B36" s="35" t="s">
        <v>158</v>
      </c>
      <c r="C36" s="46" t="s">
        <v>195</v>
      </c>
      <c r="D36" s="49">
        <v>0.15</v>
      </c>
      <c r="E36" s="102"/>
      <c r="F36" s="103">
        <f>E36*D36</f>
        <v>0</v>
      </c>
    </row>
    <row r="37" spans="1:11" ht="27.6">
      <c r="A37" s="59">
        <v>24</v>
      </c>
      <c r="B37" s="35" t="s">
        <v>157</v>
      </c>
      <c r="C37" s="46" t="s">
        <v>195</v>
      </c>
      <c r="D37" s="49">
        <v>0.02</v>
      </c>
      <c r="E37" s="102"/>
      <c r="F37" s="103">
        <f>E37*D37</f>
        <v>0</v>
      </c>
    </row>
    <row r="38" spans="1:11">
      <c r="A38" s="59"/>
      <c r="B38" s="56" t="s">
        <v>200</v>
      </c>
      <c r="C38" s="50"/>
      <c r="D38" s="49"/>
      <c r="E38" s="96"/>
      <c r="F38" s="96">
        <f>SUM(F36:F37)</f>
        <v>0</v>
      </c>
      <c r="I38" s="38"/>
      <c r="J38" s="38"/>
      <c r="K38" s="38"/>
    </row>
    <row r="39" spans="1:11">
      <c r="A39" s="59"/>
      <c r="B39" s="56" t="s">
        <v>222</v>
      </c>
      <c r="C39" s="51"/>
      <c r="D39" s="49"/>
      <c r="E39" s="97"/>
      <c r="F39" s="103"/>
      <c r="I39" s="38"/>
      <c r="J39" s="38"/>
      <c r="K39" s="38"/>
    </row>
    <row r="40" spans="1:11">
      <c r="A40" s="59"/>
      <c r="B40" s="56" t="s">
        <v>223</v>
      </c>
      <c r="C40" s="51"/>
      <c r="D40" s="49"/>
      <c r="E40" s="97"/>
      <c r="F40" s="103"/>
      <c r="I40" s="38"/>
      <c r="J40" s="38"/>
      <c r="K40" s="38"/>
    </row>
    <row r="41" spans="1:11">
      <c r="A41" s="59"/>
      <c r="B41" s="56" t="s">
        <v>201</v>
      </c>
      <c r="C41" s="51"/>
      <c r="D41" s="49"/>
      <c r="E41" s="97"/>
      <c r="F41" s="108">
        <f>F38+F39+F40</f>
        <v>0</v>
      </c>
      <c r="I41" s="38"/>
      <c r="J41" s="38"/>
      <c r="K41" s="38"/>
    </row>
    <row r="42" spans="1:11" ht="7.5" customHeight="1">
      <c r="A42" s="59"/>
      <c r="B42" s="35"/>
      <c r="C42" s="51"/>
      <c r="D42" s="49"/>
      <c r="E42" s="97"/>
      <c r="F42" s="96"/>
    </row>
    <row r="43" spans="1:11">
      <c r="A43" s="70"/>
      <c r="B43" s="76" t="s">
        <v>200</v>
      </c>
      <c r="C43" s="71"/>
      <c r="D43" s="72"/>
      <c r="E43" s="98"/>
      <c r="F43" s="111">
        <f>F31+F38</f>
        <v>0</v>
      </c>
      <c r="G43" s="74"/>
      <c r="H43" s="74"/>
    </row>
    <row r="44" spans="1:11" ht="20.399999999999999">
      <c r="A44" s="30"/>
      <c r="B44" s="113" t="s">
        <v>178</v>
      </c>
      <c r="C44" s="69"/>
      <c r="D44" s="53"/>
      <c r="E44" s="100"/>
      <c r="F44" s="99">
        <f>F45+F46</f>
        <v>0</v>
      </c>
    </row>
    <row r="45" spans="1:11" ht="41.25" customHeight="1">
      <c r="A45" s="30"/>
      <c r="B45" s="54" t="s">
        <v>211</v>
      </c>
      <c r="C45" s="136" t="s">
        <v>202</v>
      </c>
      <c r="D45" s="137"/>
      <c r="E45" s="138"/>
      <c r="F45" s="112">
        <f>F32+F39</f>
        <v>0</v>
      </c>
    </row>
    <row r="46" spans="1:11" ht="19.5" customHeight="1">
      <c r="A46" s="30"/>
      <c r="B46" s="54" t="s">
        <v>211</v>
      </c>
      <c r="C46" s="136" t="s">
        <v>180</v>
      </c>
      <c r="D46" s="137"/>
      <c r="E46" s="138"/>
      <c r="F46" s="112">
        <f>F33+F40</f>
        <v>0</v>
      </c>
    </row>
    <row r="47" spans="1:11" ht="19.5" customHeight="1">
      <c r="A47" s="30"/>
      <c r="B47" s="54" t="s">
        <v>211</v>
      </c>
      <c r="C47" s="136" t="s">
        <v>181</v>
      </c>
      <c r="D47" s="137"/>
      <c r="E47" s="138"/>
      <c r="F47" s="114"/>
    </row>
    <row r="48" spans="1:11">
      <c r="A48" s="30"/>
      <c r="B48" s="139" t="s">
        <v>220</v>
      </c>
      <c r="C48" s="140"/>
      <c r="D48" s="53"/>
      <c r="E48" s="95"/>
      <c r="F48" s="111">
        <f>F43+F44</f>
        <v>0</v>
      </c>
    </row>
    <row r="49" spans="1:6">
      <c r="A49" s="27"/>
      <c r="B49" s="55"/>
      <c r="C49" s="55"/>
      <c r="D49" s="27"/>
      <c r="E49" s="85"/>
      <c r="F49" s="85"/>
    </row>
    <row r="50" spans="1:6">
      <c r="A50" s="27"/>
      <c r="B50" s="105" t="s">
        <v>184</v>
      </c>
      <c r="C50" s="106"/>
      <c r="D50" s="27"/>
      <c r="E50" s="85"/>
      <c r="F50" s="85"/>
    </row>
    <row r="51" spans="1:6">
      <c r="B51" s="105" t="s">
        <v>183</v>
      </c>
      <c r="C51" s="106"/>
    </row>
    <row r="52" spans="1:6">
      <c r="B52" s="107" t="s">
        <v>182</v>
      </c>
      <c r="C52" s="107"/>
    </row>
    <row r="53" spans="1:6">
      <c r="B53" s="105" t="s">
        <v>185</v>
      </c>
      <c r="C53" s="106"/>
    </row>
  </sheetData>
  <mergeCells count="7">
    <mergeCell ref="B2:F2"/>
    <mergeCell ref="C45:E45"/>
    <mergeCell ref="C46:E46"/>
    <mergeCell ref="B48:C48"/>
    <mergeCell ref="B3:D3"/>
    <mergeCell ref="B8:D8"/>
    <mergeCell ref="C47:E47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tabSelected="1" zoomScale="80" zoomScaleNormal="80" workbookViewId="0">
      <selection activeCell="B18" sqref="B18:B21"/>
    </sheetView>
  </sheetViews>
  <sheetFormatPr defaultRowHeight="14.4"/>
  <cols>
    <col min="1" max="1" width="5.88671875" style="31" customWidth="1"/>
    <col min="2" max="2" width="66.33203125" style="38" customWidth="1"/>
    <col min="3" max="4" width="9.109375" style="38"/>
    <col min="5" max="6" width="12.6640625" style="101" customWidth="1"/>
    <col min="7" max="7" width="2.5546875" style="38" customWidth="1"/>
    <col min="8" max="8" width="9.109375" style="38"/>
  </cols>
  <sheetData>
    <row r="1" spans="1:6">
      <c r="A1" s="27"/>
      <c r="B1" s="37"/>
      <c r="C1" s="37"/>
      <c r="D1" s="37"/>
      <c r="E1" s="85"/>
      <c r="F1" s="85"/>
    </row>
    <row r="2" spans="1:6" ht="64.5" customHeight="1">
      <c r="A2" s="28"/>
      <c r="B2" s="134" t="s">
        <v>172</v>
      </c>
      <c r="C2" s="134"/>
      <c r="D2" s="134"/>
      <c r="E2" s="135"/>
      <c r="F2" s="135"/>
    </row>
    <row r="3" spans="1:6" ht="15">
      <c r="A3" s="28"/>
      <c r="B3" s="134" t="s">
        <v>160</v>
      </c>
      <c r="C3" s="134"/>
      <c r="D3" s="134"/>
      <c r="E3" s="86"/>
      <c r="F3" s="85"/>
    </row>
    <row r="4" spans="1:6" ht="15.6" thickBot="1">
      <c r="A4" s="29"/>
      <c r="B4" s="39"/>
      <c r="C4" s="39"/>
      <c r="D4" s="39"/>
      <c r="E4" s="87"/>
      <c r="F4" s="88"/>
    </row>
    <row r="5" spans="1:6" ht="65.25" customHeight="1">
      <c r="A5" s="32" t="s">
        <v>2</v>
      </c>
      <c r="B5" s="40" t="s">
        <v>193</v>
      </c>
      <c r="C5" s="41" t="s">
        <v>174</v>
      </c>
      <c r="D5" s="41" t="s">
        <v>175</v>
      </c>
      <c r="E5" s="41" t="s">
        <v>176</v>
      </c>
      <c r="F5" s="115" t="s">
        <v>177</v>
      </c>
    </row>
    <row r="6" spans="1:6" ht="15" thickBot="1">
      <c r="A6" s="33">
        <v>1</v>
      </c>
      <c r="B6" s="42" t="s">
        <v>4</v>
      </c>
      <c r="C6" s="43">
        <v>3</v>
      </c>
      <c r="D6" s="43">
        <v>4</v>
      </c>
      <c r="E6" s="89">
        <v>5</v>
      </c>
      <c r="F6" s="90">
        <v>6</v>
      </c>
    </row>
    <row r="7" spans="1:6">
      <c r="A7" s="57"/>
      <c r="B7" s="44"/>
      <c r="C7" s="45"/>
      <c r="D7" s="45"/>
      <c r="E7" s="91"/>
      <c r="F7" s="92"/>
    </row>
    <row r="8" spans="1:6">
      <c r="A8" s="58"/>
      <c r="B8" s="141" t="s">
        <v>162</v>
      </c>
      <c r="C8" s="142"/>
      <c r="D8" s="143"/>
      <c r="E8" s="93"/>
      <c r="F8" s="94"/>
    </row>
    <row r="9" spans="1:6" ht="41.4">
      <c r="A9" s="59">
        <v>1</v>
      </c>
      <c r="B9" s="35" t="s">
        <v>163</v>
      </c>
      <c r="C9" s="51" t="s">
        <v>194</v>
      </c>
      <c r="D9" s="84">
        <v>9.4999999999999998E-3</v>
      </c>
      <c r="E9" s="102"/>
      <c r="F9" s="103">
        <f>E9*D9</f>
        <v>0</v>
      </c>
    </row>
    <row r="10" spans="1:6">
      <c r="A10" s="59">
        <v>2</v>
      </c>
      <c r="B10" s="35" t="s">
        <v>164</v>
      </c>
      <c r="C10" s="51" t="s">
        <v>195</v>
      </c>
      <c r="D10" s="47">
        <v>0.06</v>
      </c>
      <c r="E10" s="102"/>
      <c r="F10" s="103">
        <f>E10*D10</f>
        <v>0</v>
      </c>
    </row>
    <row r="11" spans="1:6">
      <c r="A11" s="59">
        <v>3</v>
      </c>
      <c r="B11" s="35" t="s">
        <v>165</v>
      </c>
      <c r="C11" s="46"/>
      <c r="D11" s="83"/>
      <c r="E11" s="95"/>
      <c r="F11" s="96"/>
    </row>
    <row r="12" spans="1:6" ht="27.6">
      <c r="A12" s="59">
        <v>4</v>
      </c>
      <c r="B12" s="35" t="s">
        <v>166</v>
      </c>
      <c r="C12" s="51" t="s">
        <v>196</v>
      </c>
      <c r="D12" s="62">
        <v>7.8899999999999998E-2</v>
      </c>
      <c r="E12" s="102"/>
      <c r="F12" s="103">
        <f t="shared" ref="F12:F17" si="0">E12*D12</f>
        <v>0</v>
      </c>
    </row>
    <row r="13" spans="1:6">
      <c r="A13" s="59">
        <v>5</v>
      </c>
      <c r="B13" s="35" t="s">
        <v>167</v>
      </c>
      <c r="C13" s="46" t="s">
        <v>197</v>
      </c>
      <c r="D13" s="61">
        <v>8.6790000000000003</v>
      </c>
      <c r="E13" s="102"/>
      <c r="F13" s="103">
        <f t="shared" si="0"/>
        <v>0</v>
      </c>
    </row>
    <row r="14" spans="1:6" ht="41.4">
      <c r="A14" s="59">
        <v>6</v>
      </c>
      <c r="B14" s="79" t="s">
        <v>168</v>
      </c>
      <c r="C14" s="51" t="s">
        <v>198</v>
      </c>
      <c r="D14" s="61">
        <v>0.26300000000000001</v>
      </c>
      <c r="E14" s="102"/>
      <c r="F14" s="103">
        <f t="shared" si="0"/>
        <v>0</v>
      </c>
    </row>
    <row r="15" spans="1:6" ht="27.6">
      <c r="A15" s="59">
        <v>7</v>
      </c>
      <c r="B15" s="35" t="s">
        <v>169</v>
      </c>
      <c r="C15" s="51" t="s">
        <v>199</v>
      </c>
      <c r="D15" s="61">
        <v>26.826000000000001</v>
      </c>
      <c r="E15" s="102"/>
      <c r="F15" s="103">
        <f t="shared" si="0"/>
        <v>0</v>
      </c>
    </row>
    <row r="16" spans="1:6">
      <c r="A16" s="59">
        <v>8</v>
      </c>
      <c r="B16" s="35" t="s">
        <v>170</v>
      </c>
      <c r="C16" s="51" t="s">
        <v>195</v>
      </c>
      <c r="D16" s="49">
        <v>0.24</v>
      </c>
      <c r="E16" s="102"/>
      <c r="F16" s="103">
        <f t="shared" si="0"/>
        <v>0</v>
      </c>
    </row>
    <row r="17" spans="1:8">
      <c r="A17" s="59">
        <v>9</v>
      </c>
      <c r="B17" s="35" t="s">
        <v>171</v>
      </c>
      <c r="C17" s="51" t="s">
        <v>98</v>
      </c>
      <c r="D17" s="49">
        <v>24</v>
      </c>
      <c r="E17" s="102"/>
      <c r="F17" s="103">
        <f t="shared" si="0"/>
        <v>0</v>
      </c>
    </row>
    <row r="18" spans="1:8">
      <c r="A18" s="59"/>
      <c r="B18" s="56" t="s">
        <v>200</v>
      </c>
      <c r="C18" s="50"/>
      <c r="D18" s="49"/>
      <c r="E18" s="96"/>
      <c r="F18" s="96">
        <f>SUM(F9:F17)</f>
        <v>0</v>
      </c>
    </row>
    <row r="19" spans="1:8">
      <c r="A19" s="59"/>
      <c r="B19" s="56" t="s">
        <v>222</v>
      </c>
      <c r="C19" s="51"/>
      <c r="D19" s="49"/>
      <c r="E19" s="97"/>
      <c r="F19" s="103"/>
    </row>
    <row r="20" spans="1:8">
      <c r="A20" s="59"/>
      <c r="B20" s="56" t="s">
        <v>223</v>
      </c>
      <c r="C20" s="51"/>
      <c r="D20" s="49"/>
      <c r="E20" s="97"/>
      <c r="F20" s="103"/>
    </row>
    <row r="21" spans="1:8">
      <c r="A21" s="59"/>
      <c r="B21" s="56" t="s">
        <v>201</v>
      </c>
      <c r="C21" s="51"/>
      <c r="D21" s="49"/>
      <c r="E21" s="97"/>
      <c r="F21" s="108">
        <f>F18+F19+F20</f>
        <v>0</v>
      </c>
    </row>
    <row r="22" spans="1:8">
      <c r="A22" s="59"/>
      <c r="B22" s="35"/>
      <c r="C22" s="51"/>
      <c r="D22" s="49"/>
      <c r="E22" s="97"/>
      <c r="F22" s="96"/>
    </row>
    <row r="23" spans="1:8">
      <c r="A23" s="70"/>
      <c r="B23" s="76" t="s">
        <v>200</v>
      </c>
      <c r="C23" s="71"/>
      <c r="D23" s="72"/>
      <c r="E23" s="98"/>
      <c r="F23" s="111">
        <f>F18</f>
        <v>0</v>
      </c>
      <c r="G23" s="74"/>
      <c r="H23" s="74"/>
    </row>
    <row r="24" spans="1:8" ht="47.4" customHeight="1">
      <c r="A24" s="30"/>
      <c r="B24" s="113" t="s">
        <v>178</v>
      </c>
      <c r="C24" s="69"/>
      <c r="D24" s="53"/>
      <c r="E24" s="100"/>
      <c r="F24" s="99">
        <f>F25+F26</f>
        <v>0</v>
      </c>
    </row>
    <row r="25" spans="1:8" ht="45" customHeight="1">
      <c r="A25" s="30"/>
      <c r="B25" s="54" t="s">
        <v>179</v>
      </c>
      <c r="C25" s="136" t="s">
        <v>202</v>
      </c>
      <c r="D25" s="137"/>
      <c r="E25" s="138"/>
      <c r="F25" s="112">
        <f>F19</f>
        <v>0</v>
      </c>
    </row>
    <row r="26" spans="1:8" ht="19.5" customHeight="1">
      <c r="A26" s="30"/>
      <c r="B26" s="54" t="s">
        <v>179</v>
      </c>
      <c r="C26" s="136" t="s">
        <v>180</v>
      </c>
      <c r="D26" s="137"/>
      <c r="E26" s="138"/>
      <c r="F26" s="112">
        <f>F20</f>
        <v>0</v>
      </c>
    </row>
    <row r="27" spans="1:8" ht="19.5" customHeight="1">
      <c r="A27" s="30"/>
      <c r="B27" s="54" t="s">
        <v>179</v>
      </c>
      <c r="C27" s="136" t="s">
        <v>181</v>
      </c>
      <c r="D27" s="137"/>
      <c r="E27" s="138"/>
      <c r="F27" s="114"/>
    </row>
    <row r="28" spans="1:8">
      <c r="A28" s="30"/>
      <c r="B28" s="139" t="s">
        <v>219</v>
      </c>
      <c r="C28" s="140"/>
      <c r="D28" s="53"/>
      <c r="E28" s="95"/>
      <c r="F28" s="111">
        <f>F23+F24</f>
        <v>0</v>
      </c>
    </row>
    <row r="29" spans="1:8">
      <c r="A29" s="27"/>
      <c r="B29" s="55"/>
      <c r="C29" s="55"/>
      <c r="D29" s="27"/>
      <c r="E29" s="85"/>
      <c r="F29" s="85"/>
    </row>
    <row r="30" spans="1:8">
      <c r="A30" s="27"/>
      <c r="B30" s="105" t="s">
        <v>184</v>
      </c>
      <c r="C30" s="106"/>
      <c r="D30" s="27"/>
      <c r="E30" s="85"/>
      <c r="F30" s="85"/>
    </row>
    <row r="31" spans="1:8">
      <c r="B31" s="105" t="s">
        <v>183</v>
      </c>
      <c r="C31" s="106"/>
    </row>
    <row r="32" spans="1:8">
      <c r="B32" s="107" t="s">
        <v>182</v>
      </c>
      <c r="C32" s="107"/>
    </row>
    <row r="33" spans="2:3">
      <c r="B33" s="105" t="s">
        <v>185</v>
      </c>
      <c r="C33" s="106"/>
    </row>
  </sheetData>
  <mergeCells count="7">
    <mergeCell ref="B2:F2"/>
    <mergeCell ref="C25:E25"/>
    <mergeCell ref="C26:E26"/>
    <mergeCell ref="B28:C28"/>
    <mergeCell ref="B3:D3"/>
    <mergeCell ref="B8:D8"/>
    <mergeCell ref="C27:E2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Сумм Ведом Макаенка-8</vt:lpstr>
      <vt:lpstr>ЛокСм-1АС</vt:lpstr>
      <vt:lpstr>ЛокСм-2 ЭС</vt:lpstr>
      <vt:lpstr>ЛокСм-3 ГП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Рыбак Юрий А.</dc:creator>
  <cp:lastModifiedBy>Natali</cp:lastModifiedBy>
  <dcterms:created xsi:type="dcterms:W3CDTF">2019-05-13T12:45:03Z</dcterms:created>
  <dcterms:modified xsi:type="dcterms:W3CDTF">2020-03-27T12:00:34Z</dcterms:modified>
</cp:coreProperties>
</file>