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10" documentId="11_B3E605DC66B617C69D1B8F30E0E1FF3131FA74A4" xr6:coauthVersionLast="45" xr6:coauthVersionMax="45" xr10:uidLastSave="{1B1F1ABD-D4BD-404A-96D4-C88CDE125AC7}"/>
  <bookViews>
    <workbookView xWindow="-110" yWindow="-110" windowWidth="19420" windowHeight="10420" tabRatio="911" xr2:uid="{00000000-000D-0000-FFFF-FFFF00000000}"/>
  </bookViews>
  <sheets>
    <sheet name="SUMMARY Pol Post" sheetId="5" r:id="rId1"/>
    <sheet name="Police Post" sheetId="37" r:id="rId2"/>
    <sheet name="HOLDING CELLS" sheetId="33" r:id="rId3"/>
    <sheet name="Boundary Fence" sheetId="34" r:id="rId4"/>
    <sheet name="Latrine &amp; SPT" sheetId="35" r:id="rId5"/>
    <sheet name="Furniture" sheetId="38" r:id="rId6"/>
  </sheets>
  <externalReferences>
    <externalReference r:id="rId7"/>
    <externalReference r:id="rId8"/>
    <externalReference r:id="rId9"/>
    <externalReference r:id="rId10"/>
  </externalReferences>
  <definedNames>
    <definedName name="__123Graph_A" localSheetId="3" hidden="1">[1]Mob!#REF!</definedName>
    <definedName name="__123Graph_A" localSheetId="5" hidden="1">[1]Mob!#REF!</definedName>
    <definedName name="__123Graph_A" localSheetId="2" hidden="1">[1]Mob!#REF!</definedName>
    <definedName name="__123Graph_A" localSheetId="4" hidden="1">[1]Mob!#REF!</definedName>
    <definedName name="__123Graph_A" localSheetId="1" hidden="1">[1]Mob!#REF!</definedName>
    <definedName name="__123Graph_A" localSheetId="0" hidden="1">[1]Mob!#REF!</definedName>
    <definedName name="__123Graph_A" hidden="1">[1]Mob!#REF!</definedName>
    <definedName name="__123Graph_B" localSheetId="3" hidden="1">[1]Mob!#REF!</definedName>
    <definedName name="__123Graph_B" localSheetId="5" hidden="1">[1]Mob!#REF!</definedName>
    <definedName name="__123Graph_B" localSheetId="2" hidden="1">[1]Mob!#REF!</definedName>
    <definedName name="__123Graph_B" localSheetId="4" hidden="1">[1]Mob!#REF!</definedName>
    <definedName name="__123Graph_B" localSheetId="1" hidden="1">[1]Mob!#REF!</definedName>
    <definedName name="__123Graph_B" localSheetId="0" hidden="1">[1]Mob!#REF!</definedName>
    <definedName name="__123Graph_B" hidden="1">[1]Mob!#REF!</definedName>
    <definedName name="__123Graph_C" localSheetId="3" hidden="1">[2]AC!#REF!</definedName>
    <definedName name="__123Graph_C" localSheetId="5" hidden="1">[2]AC!#REF!</definedName>
    <definedName name="__123Graph_C" localSheetId="2" hidden="1">[2]AC!#REF!</definedName>
    <definedName name="__123Graph_C" localSheetId="4" hidden="1">[2]AC!#REF!</definedName>
    <definedName name="__123Graph_C" localSheetId="1" hidden="1">[2]AC!#REF!</definedName>
    <definedName name="__123Graph_C" localSheetId="0" hidden="1">[2]AC!#REF!</definedName>
    <definedName name="__123Graph_C" hidden="1">[2]AC!#REF!</definedName>
    <definedName name="__123Graph_D" hidden="1">[3]SEX!$P$7:$P$7</definedName>
    <definedName name="__123Graph_E" localSheetId="3" hidden="1">[2]AC!#REF!</definedName>
    <definedName name="__123Graph_E" localSheetId="5" hidden="1">[2]AC!#REF!</definedName>
    <definedName name="__123Graph_E" localSheetId="2" hidden="1">[2]AC!#REF!</definedName>
    <definedName name="__123Graph_E" localSheetId="4" hidden="1">[2]AC!#REF!</definedName>
    <definedName name="__123Graph_E" localSheetId="1" hidden="1">[2]AC!#REF!</definedName>
    <definedName name="__123Graph_E" localSheetId="0" hidden="1">[2]AC!#REF!</definedName>
    <definedName name="__123Graph_E" hidden="1">[2]AC!#REF!</definedName>
    <definedName name="__123Graph_F" localSheetId="3" hidden="1">[4]ESCON!#REF!</definedName>
    <definedName name="__123Graph_F" localSheetId="5" hidden="1">[4]ESCON!#REF!</definedName>
    <definedName name="__123Graph_F" localSheetId="2" hidden="1">[4]ESCON!#REF!</definedName>
    <definedName name="__123Graph_F" localSheetId="4" hidden="1">[4]ESCON!#REF!</definedName>
    <definedName name="__123Graph_F" localSheetId="1" hidden="1">[4]ESCON!#REF!</definedName>
    <definedName name="__123Graph_F" localSheetId="0" hidden="1">[4]ESCON!#REF!</definedName>
    <definedName name="__123Graph_F" hidden="1">[4]ESCON!#REF!</definedName>
    <definedName name="__123Graph_X" localSheetId="3" hidden="1">[1]Mob!#REF!</definedName>
    <definedName name="__123Graph_X" localSheetId="5" hidden="1">[1]Mob!#REF!</definedName>
    <definedName name="__123Graph_X" localSheetId="2" hidden="1">[1]Mob!#REF!</definedName>
    <definedName name="__123Graph_X" localSheetId="4" hidden="1">[1]Mob!#REF!</definedName>
    <definedName name="__123Graph_X" localSheetId="1" hidden="1">[1]Mob!#REF!</definedName>
    <definedName name="__123Graph_X" localSheetId="0" hidden="1">[1]Mob!#REF!</definedName>
    <definedName name="__123Graph_X" hidden="1">[1]Mob!#REF!</definedName>
    <definedName name="__IntlFixup" hidden="1">TRUE</definedName>
    <definedName name="_Fill" localSheetId="3" hidden="1">#REF!</definedName>
    <definedName name="_Fill" localSheetId="5" hidden="1">#REF!</definedName>
    <definedName name="_Fill" localSheetId="2" hidden="1">#REF!</definedName>
    <definedName name="_Fill" localSheetId="4" hidden="1">#REF!</definedName>
    <definedName name="_Fill" localSheetId="1" hidden="1">#REF!</definedName>
    <definedName name="_Fill" localSheetId="0" hidden="1">#REF!</definedName>
    <definedName name="_Fill" hidden="1">#REF!</definedName>
    <definedName name="_Key1" localSheetId="3" hidden="1">#REF!</definedName>
    <definedName name="_Key1" localSheetId="5" hidden="1">#REF!</definedName>
    <definedName name="_Key1" localSheetId="2" hidden="1">#REF!</definedName>
    <definedName name="_Key1" localSheetId="4" hidden="1">#REF!</definedName>
    <definedName name="_Key1" localSheetId="1" hidden="1">#REF!</definedName>
    <definedName name="_Key1" localSheetId="0" hidden="1">#REF!</definedName>
    <definedName name="_Key1" hidden="1">#REF!</definedName>
    <definedName name="_Key2" localSheetId="3" hidden="1">#REF!</definedName>
    <definedName name="_Key2" localSheetId="5" hidden="1">#REF!</definedName>
    <definedName name="_Key2" localSheetId="2" hidden="1">#REF!</definedName>
    <definedName name="_Key2" localSheetId="4"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3" hidden="1">#REF!</definedName>
    <definedName name="_Sort" localSheetId="5" hidden="1">#REF!</definedName>
    <definedName name="_Sort" localSheetId="2" hidden="1">#REF!</definedName>
    <definedName name="_Sort" localSheetId="4" hidden="1">#REF!</definedName>
    <definedName name="_Sort" localSheetId="1" hidden="1">#REF!</definedName>
    <definedName name="_Sort" localSheetId="0" hidden="1">#REF!</definedName>
    <definedName name="_Sort" hidden="1">#REF!</definedName>
    <definedName name="ANDI1" localSheetId="3" hidden="1">#REF!</definedName>
    <definedName name="ANDI1" localSheetId="5" hidden="1">#REF!</definedName>
    <definedName name="ANDI1" localSheetId="2" hidden="1">#REF!</definedName>
    <definedName name="ANDI1" localSheetId="4" hidden="1">#REF!</definedName>
    <definedName name="ANDI1" localSheetId="1" hidden="1">#REF!</definedName>
    <definedName name="ANDI1" localSheetId="0" hidden="1">#REF!</definedName>
    <definedName name="ANDI1" hidden="1">#REF!</definedName>
    <definedName name="ANDY" localSheetId="3" hidden="1">#REF!</definedName>
    <definedName name="ANDY" localSheetId="5" hidden="1">#REF!</definedName>
    <definedName name="ANDY" localSheetId="2" hidden="1">#REF!</definedName>
    <definedName name="ANDY" localSheetId="4" hidden="1">#REF!</definedName>
    <definedName name="ANDY" localSheetId="1" hidden="1">#REF!</definedName>
    <definedName name="ANDY" localSheetId="0" hidden="1">#REF!</definedName>
    <definedName name="ANDY" hidden="1">#REF!</definedName>
    <definedName name="ANDY2" localSheetId="3" hidden="1">#REF!</definedName>
    <definedName name="ANDY2" localSheetId="5" hidden="1">#REF!</definedName>
    <definedName name="ANDY2" localSheetId="2" hidden="1">#REF!</definedName>
    <definedName name="ANDY2" localSheetId="4" hidden="1">#REF!</definedName>
    <definedName name="ANDY2" localSheetId="1" hidden="1">#REF!</definedName>
    <definedName name="ANDY2" localSheetId="0" hidden="1">#REF!</definedName>
    <definedName name="ANDY2" hidden="1">#REF!</definedName>
    <definedName name="_xlnm.Print_Area" localSheetId="3">'Boundary Fence'!$A$1:$F$15</definedName>
    <definedName name="_xlnm.Print_Area" localSheetId="5">Furniture!$A$1:$F$15</definedName>
    <definedName name="_xlnm.Print_Area" localSheetId="2">'HOLDING CELLS'!$A$1:$D$62</definedName>
    <definedName name="_xlnm.Print_Area" localSheetId="4">'Latrine &amp; SPT'!$A$1:$F$96</definedName>
    <definedName name="_xlnm.Print_Area" localSheetId="1">'Police Post'!$A$1:$D$74</definedName>
    <definedName name="_xlnm.Print_Titles" localSheetId="3">'Boundary Fence'!$1:$4</definedName>
    <definedName name="_xlnm.Print_Titles" localSheetId="5">Furniture!$1:$4</definedName>
    <definedName name="_xlnm.Print_Titles" localSheetId="2">'HOLDING CELLS'!$1:$4</definedName>
    <definedName name="_xlnm.Print_Titles" localSheetId="4">'Latrine &amp; SPT'!$1:$4</definedName>
    <definedName name="_xlnm.Print_Titles" localSheetId="1">'Police Post'!$1:$4</definedName>
    <definedName name="_xlnm.Print_Titles" localSheetId="0">'SUMMARY Pol Post'!$1:$4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38" l="1"/>
  <c r="F11" i="38"/>
  <c r="F10" i="38"/>
  <c r="F9" i="38"/>
  <c r="F15" i="38" l="1"/>
  <c r="F2" i="38" s="1"/>
  <c r="F9" i="5" s="1"/>
  <c r="C52" i="37" l="1"/>
  <c r="C31" i="37"/>
  <c r="C32" i="37" s="1"/>
  <c r="C60" i="37" l="1"/>
  <c r="F94" i="35"/>
  <c r="F93" i="35"/>
  <c r="F92" i="35"/>
  <c r="F89" i="35"/>
  <c r="F88" i="35"/>
  <c r="F87" i="35"/>
  <c r="F83" i="35"/>
  <c r="F80" i="35"/>
  <c r="C69" i="35"/>
  <c r="F69" i="35" s="1"/>
  <c r="F68" i="35"/>
  <c r="F64" i="35"/>
  <c r="C64" i="35"/>
  <c r="C71" i="35" s="1"/>
  <c r="F71" i="35" s="1"/>
  <c r="C63" i="35"/>
  <c r="C75" i="35" s="1"/>
  <c r="F75" i="35" s="1"/>
  <c r="C62" i="35"/>
  <c r="C70" i="35" s="1"/>
  <c r="F70" i="35" s="1"/>
  <c r="C61" i="35"/>
  <c r="F61" i="35" s="1"/>
  <c r="F57" i="35"/>
  <c r="F56" i="35"/>
  <c r="C54" i="35"/>
  <c r="F54" i="35" s="1"/>
  <c r="C51" i="35"/>
  <c r="F51" i="35" s="1"/>
  <c r="C50" i="35"/>
  <c r="F50" i="35" s="1"/>
  <c r="C49" i="35"/>
  <c r="F49" i="35" s="1"/>
  <c r="C47" i="35"/>
  <c r="F47" i="35" s="1"/>
  <c r="C43" i="35"/>
  <c r="F43" i="35" s="1"/>
  <c r="F42" i="35"/>
  <c r="C41" i="35"/>
  <c r="F41" i="35" s="1"/>
  <c r="C38" i="35"/>
  <c r="F38" i="35" s="1"/>
  <c r="F32" i="35"/>
  <c r="F31" i="35"/>
  <c r="C23" i="35"/>
  <c r="F23" i="35" s="1"/>
  <c r="F20" i="35"/>
  <c r="F13" i="34"/>
  <c r="F11" i="34"/>
  <c r="C48" i="33"/>
  <c r="C47" i="33"/>
  <c r="C54" i="33" s="1"/>
  <c r="C36" i="33"/>
  <c r="F16" i="33"/>
  <c r="F15" i="33"/>
  <c r="F14" i="33"/>
  <c r="F13" i="33"/>
  <c r="F62" i="35" l="1"/>
  <c r="C55" i="33"/>
  <c r="F15" i="34"/>
  <c r="F2" i="34" s="1"/>
  <c r="C46" i="33"/>
  <c r="C67" i="35"/>
  <c r="F67" i="35" s="1"/>
  <c r="F63" i="35"/>
  <c r="F96" i="35" s="1"/>
  <c r="F2" i="35" s="1"/>
  <c r="F2" i="37" l="1"/>
  <c r="F8" i="5"/>
  <c r="C51" i="33"/>
  <c r="F2" i="33" l="1"/>
  <c r="C53" i="33"/>
  <c r="F5" i="5" l="1"/>
  <c r="F7" i="5" l="1"/>
  <c r="F6" i="5" l="1"/>
  <c r="F10" i="5" s="1"/>
  <c r="F2" i="5" s="1"/>
</calcChain>
</file>

<file path=xl/sharedStrings.xml><?xml version="1.0" encoding="utf-8"?>
<sst xmlns="http://schemas.openxmlformats.org/spreadsheetml/2006/main" count="387" uniqueCount="155">
  <si>
    <t>#</t>
  </si>
  <si>
    <t xml:space="preserve">GRAND TOTAL </t>
  </si>
  <si>
    <t>DESCRIPTION</t>
  </si>
  <si>
    <t>QTY</t>
  </si>
  <si>
    <t>UNIT</t>
  </si>
  <si>
    <t xml:space="preserve">UNIT RATE </t>
  </si>
  <si>
    <t xml:space="preserve">AMOUNT </t>
  </si>
  <si>
    <t>No</t>
  </si>
  <si>
    <r>
      <t xml:space="preserve">Holding Cells </t>
    </r>
    <r>
      <rPr>
        <b/>
        <sz val="10"/>
        <color rgb="FFFF0000"/>
        <rFont val="Arial"/>
        <family val="2"/>
      </rPr>
      <t>(Provisional Sums)</t>
    </r>
  </si>
  <si>
    <t xml:space="preserve">TO SUMMARY </t>
  </si>
  <si>
    <r>
      <t xml:space="preserve">Technical Specifications according to Construction Specification Institute </t>
    </r>
    <r>
      <rPr>
        <b/>
        <sz val="10"/>
        <rFont val="Arial"/>
        <family val="2"/>
      </rPr>
      <t>CSI : http://www.csinet.org</t>
    </r>
  </si>
  <si>
    <t>DIVISION 01 : GENERAL REQUIREMENTS</t>
  </si>
  <si>
    <r>
      <t xml:space="preserve">These preliminaries are applicable </t>
    </r>
    <r>
      <rPr>
        <u/>
        <sz val="10"/>
        <rFont val="Arial"/>
        <family val="2"/>
      </rPr>
      <t>to the whole of the works</t>
    </r>
    <r>
      <rPr>
        <sz val="10"/>
        <rFont val="Arial"/>
        <family val="2"/>
      </rPr>
      <t xml:space="preserve">. The contractor to price any of the items contained herein, then each item, clause, or preliminary prices shall not be adjusted in the event of any changes to the Contract Price due to Variation. </t>
    </r>
    <r>
      <rPr>
        <sz val="10"/>
        <color rgb="FFFF0000"/>
        <rFont val="Arial"/>
        <family val="2"/>
      </rPr>
      <t xml:space="preserve">Bidder </t>
    </r>
    <r>
      <rPr>
        <b/>
        <u/>
        <sz val="10"/>
        <color rgb="FFFF0000"/>
        <rFont val="Arial"/>
        <family val="2"/>
      </rPr>
      <t>should visit the site</t>
    </r>
    <r>
      <rPr>
        <sz val="10"/>
        <color rgb="FFFF0000"/>
        <rFont val="Arial"/>
        <family val="2"/>
      </rPr>
      <t xml:space="preserve"> to conduct his technical assessment prior rating. </t>
    </r>
  </si>
  <si>
    <t>PROVISIONAL SUMS:</t>
  </si>
  <si>
    <t>1- Provisional sums shall ONLY be provided, in whole or inpart, in accordance with the Employer and / or the Engineer's instructions. The contractor has no right to claim for any compensation whether the provisional sums were canceled or reduced in quantity. 2- The provisional sums executed by the contractor are to be payable as follows: The provisional sums stated in the Bills of Quantities and executed by the contractor are to be payable in accordance to the rates stated in the Bill sof Quantities.</t>
  </si>
  <si>
    <t xml:space="preserve"> MOBILIZATION AND DEMOBLIZATION </t>
  </si>
  <si>
    <r>
      <t xml:space="preserve">Allow for all costs involved in mobilization of, but not limited to, all labor, supervision personnel, construction material, equipment and plant, transport, fuel, cash for wages, insurances, consumables and any other item required to complete mobilization- And  also allow for all costs for </t>
    </r>
    <r>
      <rPr>
        <b/>
        <u/>
        <sz val="10"/>
        <rFont val="Arial"/>
        <family val="2"/>
      </rPr>
      <t>demobilization</t>
    </r>
    <r>
      <rPr>
        <sz val="10"/>
        <rFont val="Arial"/>
        <family val="2"/>
      </rPr>
      <t xml:space="preserve"> of, but not limited to, all labor, supervision personnel, and removal from site all constructional plant, surplus material, site offices, rubbish, temporary works and any other items required to complete demobilization and site hand-over.</t>
    </r>
  </si>
  <si>
    <t xml:space="preserve">Item </t>
  </si>
  <si>
    <t>DIVISION 31 : EARTH WORKS</t>
  </si>
  <si>
    <t>Methods of Measurements</t>
  </si>
  <si>
    <r>
      <t xml:space="preserve">The quantities for all excavations have been measured </t>
    </r>
    <r>
      <rPr>
        <b/>
        <u/>
        <sz val="10"/>
        <rFont val="Arial"/>
        <family val="2"/>
      </rPr>
      <t>net before excavating. No allowance</t>
    </r>
    <r>
      <rPr>
        <sz val="10"/>
        <rFont val="Arial"/>
        <family val="2"/>
      </rPr>
      <t xml:space="preserve"> has been made for increase in bulk, planking and strutting or other means of upholding the faces of excavation or for extra working space required and the Contractor shall allow for these and any other incidental expenses in his unit rate.</t>
    </r>
  </si>
  <si>
    <t>Necessary moving or transportation about the site of excavated material including hauling to temporary stockpile or ultimate disposal ('Cart Away") off site is to be included in the unit rate of excavation. Cart away excavated material to approved location, determined by local authorities. Said approvals to be obtained by the Contractor prior to commencement of excavation works.</t>
  </si>
  <si>
    <t>Perform the following excavation items complete in accordance with drawings, soil investigation reports, elevations and specifications.</t>
  </si>
  <si>
    <t>Site Grading.</t>
  </si>
  <si>
    <t>Site Visit is recommended</t>
  </si>
  <si>
    <r>
      <t xml:space="preserve">Site grading and cleaning including </t>
    </r>
    <r>
      <rPr>
        <b/>
        <u/>
        <sz val="10"/>
        <rFont val="Arial"/>
        <family val="2"/>
      </rPr>
      <t>any obstacles</t>
    </r>
    <r>
      <rPr>
        <sz val="10"/>
        <rFont val="Arial"/>
        <family val="2"/>
      </rPr>
      <t>, grubbing up vegetation, wonder growth, bushes etc. and remove all debris from site as details. The natrual of the site is solid rock.</t>
    </r>
  </si>
  <si>
    <t>job</t>
  </si>
  <si>
    <t>Excavations. (Structural)</t>
  </si>
  <si>
    <r>
      <t xml:space="preserve">Excavation (structural &amp; general) for the building foundations in all kinds of soil and </t>
    </r>
    <r>
      <rPr>
        <b/>
        <u/>
        <sz val="10"/>
        <color rgb="FFFF0000"/>
        <rFont val="Arial"/>
        <family val="2"/>
      </rPr>
      <t>rocks</t>
    </r>
    <r>
      <rPr>
        <sz val="10"/>
        <rFont val="Arial"/>
        <family val="2"/>
      </rPr>
      <t xml:space="preserve"> including  shuttering (if it required as per site conditions) and removal of surplus materials to the out side of site according to specifications and as directed by the Engineer.</t>
    </r>
  </si>
  <si>
    <t>Structural Excavation (for Strip Foundation)</t>
  </si>
  <si>
    <t>ML</t>
  </si>
  <si>
    <t>Structural Excavation (for mastaba)</t>
  </si>
  <si>
    <t>Filling &amp; Back filling</t>
  </si>
  <si>
    <t>Re-Back filling around foundation</t>
  </si>
  <si>
    <t>m3</t>
  </si>
  <si>
    <t>Filling with selected materials under plain concrete</t>
  </si>
  <si>
    <t>DIVISION 3 : CONCRETE WORKS</t>
  </si>
  <si>
    <t xml:space="preserve">PLAIN CONCRETE </t>
  </si>
  <si>
    <t xml:space="preserve">Plain concrete (cast-in-situ) with Fcu not less than 20 N/mm2, using Portland cement ,including formworks and additives </t>
  </si>
  <si>
    <r>
      <t xml:space="preserve">100 mm Thick plain concrete for floors of building and latrine floors (Including key hole with piping fixation), with </t>
    </r>
    <r>
      <rPr>
        <b/>
        <u/>
        <sz val="10"/>
        <rFont val="Arial"/>
        <family val="2"/>
      </rPr>
      <t>fair face finish</t>
    </r>
    <r>
      <rPr>
        <sz val="10"/>
        <rFont val="Arial"/>
        <family val="2"/>
      </rPr>
      <t>.</t>
    </r>
  </si>
  <si>
    <t>M3</t>
  </si>
  <si>
    <t xml:space="preserve">RERINFORCED CONCRET </t>
  </si>
  <si>
    <t>Reinforced concrete (cast-in-situ) with Fy not less than 460 N/mm2 and Fcu not less than 30N/mm2 ,using Portland cement . Item includes formwork, additives ,reinforcement , scaffolding, supports, all types of joints and curing... etc. complete in place as per drawings and specifications.</t>
  </si>
  <si>
    <t>For Grade beam Section as per drawings</t>
  </si>
  <si>
    <t>For Roof Beam Section as per drawings</t>
  </si>
  <si>
    <t>For Lintels</t>
  </si>
  <si>
    <t>DIVISION 4 : MASONRY WORKS</t>
  </si>
  <si>
    <t>STONE WORK</t>
  </si>
  <si>
    <t>Provide, supply and apply 60 cm W x 80 cm thick masonry foundation consist of hard stones and gravels with C/S mortar 1:8.</t>
  </si>
  <si>
    <t>BRICK WORKS</t>
  </si>
  <si>
    <t>Provide and line up 45 cm (Two Brick)  wall thickness friendly environmental product mutual to masonry, C/S mix mortar. FOR FOUNDATION</t>
  </si>
  <si>
    <t>m2</t>
  </si>
  <si>
    <r>
      <t xml:space="preserve">Provide and line up brick wall thickness 1 brick mutual to masonry, </t>
    </r>
    <r>
      <rPr>
        <b/>
        <u/>
        <sz val="10"/>
        <color rgb="FFFF0000"/>
        <rFont val="Arial"/>
        <family val="2"/>
      </rPr>
      <t>TARTORA</t>
    </r>
    <r>
      <rPr>
        <sz val="10"/>
        <rFont val="Arial"/>
        <family val="2"/>
      </rPr>
      <t xml:space="preserve"> mix mortar, for Mastaba and steps</t>
    </r>
  </si>
  <si>
    <t>DIVISION 5 : METAL WORKS</t>
  </si>
  <si>
    <t>ROOF &amp; VERANDA</t>
  </si>
  <si>
    <t>DIVISION 8 : OPENNING WORKS</t>
  </si>
  <si>
    <r>
      <t xml:space="preserve">Provide, manufacture and fix painted finished </t>
    </r>
    <r>
      <rPr>
        <b/>
        <sz val="10"/>
        <color rgb="FFFF0000"/>
        <rFont val="Arial"/>
        <family val="2"/>
      </rPr>
      <t>single</t>
    </r>
    <r>
      <rPr>
        <sz val="10"/>
        <rFont val="Arial"/>
        <family val="2"/>
      </rPr>
      <t xml:space="preserve"> leaf steel metal </t>
    </r>
    <r>
      <rPr>
        <b/>
        <sz val="10"/>
        <color rgb="FFFF0000"/>
        <rFont val="Arial"/>
        <family val="2"/>
      </rPr>
      <t>door 220x100</t>
    </r>
    <r>
      <rPr>
        <sz val="10"/>
        <rFont val="Arial"/>
        <family val="2"/>
      </rPr>
      <t xml:space="preserve">cm using rectangular and square sections, lock and color as required - Item </t>
    </r>
    <r>
      <rPr>
        <b/>
        <sz val="10"/>
        <color rgb="FFFF0000"/>
        <rFont val="Arial"/>
        <family val="2"/>
      </rPr>
      <t>D2</t>
    </r>
    <r>
      <rPr>
        <sz val="10"/>
        <rFont val="Arial"/>
        <family val="2"/>
      </rPr>
      <t xml:space="preserve"> as per drawings. including all accessories and hardware as approved sample.</t>
    </r>
  </si>
  <si>
    <t>NO</t>
  </si>
  <si>
    <r>
      <t xml:space="preserve">Provide, manufacture and fix painted finished </t>
    </r>
    <r>
      <rPr>
        <b/>
        <sz val="10"/>
        <color rgb="FFFF0000"/>
        <rFont val="Arial"/>
        <family val="2"/>
      </rPr>
      <t>double</t>
    </r>
    <r>
      <rPr>
        <sz val="10"/>
        <rFont val="Arial"/>
        <family val="2"/>
      </rPr>
      <t xml:space="preserve"> leaf steel entrance </t>
    </r>
    <r>
      <rPr>
        <b/>
        <sz val="10"/>
        <color rgb="FFFF0000"/>
        <rFont val="Arial"/>
        <family val="2"/>
      </rPr>
      <t>door</t>
    </r>
    <r>
      <rPr>
        <sz val="10"/>
        <color rgb="FFFF0000"/>
        <rFont val="Arial"/>
        <family val="2"/>
      </rPr>
      <t xml:space="preserve"> </t>
    </r>
    <r>
      <rPr>
        <b/>
        <sz val="10"/>
        <color rgb="FFFF0000"/>
        <rFont val="Arial"/>
        <family val="2"/>
      </rPr>
      <t>220x180</t>
    </r>
    <r>
      <rPr>
        <sz val="10"/>
        <rFont val="Arial"/>
        <family val="2"/>
      </rPr>
      <t xml:space="preserve">cm using rectangular and square sections, lock and color as required - Item </t>
    </r>
    <r>
      <rPr>
        <b/>
        <sz val="10"/>
        <color rgb="FFFF0000"/>
        <rFont val="Arial"/>
        <family val="2"/>
      </rPr>
      <t>D4</t>
    </r>
    <r>
      <rPr>
        <sz val="10"/>
        <rFont val="Arial"/>
        <family val="2"/>
      </rPr>
      <t xml:space="preserve"> as per drawings. including all accessories and hardware as approved sample.</t>
    </r>
  </si>
  <si>
    <r>
      <t xml:space="preserve">Provide, manufacture and fix painted finished tribble leaf steel metal </t>
    </r>
    <r>
      <rPr>
        <b/>
        <sz val="10"/>
        <rFont val="Arial"/>
        <family val="2"/>
      </rPr>
      <t>window</t>
    </r>
    <r>
      <rPr>
        <sz val="10"/>
        <rFont val="Arial"/>
        <family val="2"/>
      </rPr>
      <t xml:space="preserve"> </t>
    </r>
    <r>
      <rPr>
        <b/>
        <sz val="10"/>
        <color rgb="FFFF0000"/>
        <rFont val="Arial"/>
        <family val="2"/>
      </rPr>
      <t>150 X 125 cm</t>
    </r>
    <r>
      <rPr>
        <sz val="10"/>
        <rFont val="Arial"/>
        <family val="2"/>
      </rPr>
      <t xml:space="preserve"> with grills using rectangular and square sections, fly screen lock and color as required - Item </t>
    </r>
    <r>
      <rPr>
        <b/>
        <sz val="10"/>
        <color rgb="FFFF0000"/>
        <rFont val="Arial"/>
        <family val="2"/>
      </rPr>
      <t>W2</t>
    </r>
    <r>
      <rPr>
        <sz val="10"/>
        <rFont val="Arial"/>
        <family val="2"/>
      </rPr>
      <t xml:space="preserve"> as per drawings. including all accessories and hardware as approved sample.</t>
    </r>
  </si>
  <si>
    <r>
      <t xml:space="preserve">Provide, manufacture and fix painted finished double leaf steel metal </t>
    </r>
    <r>
      <rPr>
        <b/>
        <sz val="10"/>
        <rFont val="Arial"/>
        <family val="2"/>
      </rPr>
      <t>window</t>
    </r>
    <r>
      <rPr>
        <sz val="10"/>
        <rFont val="Arial"/>
        <family val="2"/>
      </rPr>
      <t xml:space="preserve"> </t>
    </r>
    <r>
      <rPr>
        <b/>
        <sz val="10"/>
        <color rgb="FFFF0000"/>
        <rFont val="Arial"/>
        <family val="2"/>
      </rPr>
      <t>100 X 125 cm</t>
    </r>
    <r>
      <rPr>
        <sz val="10"/>
        <rFont val="Arial"/>
        <family val="2"/>
      </rPr>
      <t xml:space="preserve"> with grills using rectangular and square sections, fly screen, lock and color as required - Item </t>
    </r>
    <r>
      <rPr>
        <b/>
        <sz val="10"/>
        <color rgb="FFFF0000"/>
        <rFont val="Arial"/>
        <family val="2"/>
      </rPr>
      <t>W3</t>
    </r>
    <r>
      <rPr>
        <b/>
        <sz val="10"/>
        <rFont val="Arial"/>
        <family val="2"/>
      </rPr>
      <t xml:space="preserve"> </t>
    </r>
    <r>
      <rPr>
        <sz val="10"/>
        <rFont val="Arial"/>
        <family val="2"/>
      </rPr>
      <t>as per drawings. including all accessories and hardware as approved sample.</t>
    </r>
  </si>
  <si>
    <t>DIVISION 9 : FINISHES</t>
  </si>
  <si>
    <t>PORTLAND CEMENT AND SAND PLASTER</t>
  </si>
  <si>
    <t>Supply and apply 20 mm average thick internal cement and sand plaster (1:6) mix  ,  including surface preparation, spatter dashes &amp; spots,  beads, stops, corners, SHOKAT, EDGES, narrow width joint Metal strips, fiber mesh at junctions of different surfaces and grooves, curing, Rate should include the plastering for spouts and Corners, with shadow groove where applicable, complete with all necessary accessories as specified and to the satisfaction of the Engineer</t>
  </si>
  <si>
    <t>For Internal Walls</t>
  </si>
  <si>
    <t>For external Walls</t>
  </si>
  <si>
    <t>For Mastaba &amp; Steps external Walls (Vertical)</t>
  </si>
  <si>
    <r>
      <t>PAINTING</t>
    </r>
    <r>
      <rPr>
        <b/>
        <sz val="10"/>
        <rFont val="Arial"/>
        <family val="2"/>
      </rPr>
      <t xml:space="preserve"> </t>
    </r>
  </si>
  <si>
    <t>Supply and apply one prime coat and two finishing coats of emulsion paint to plastered surfaces, to walls and partitions, columns and all plastered and concrete surfaces, complete with abrasion, hair-cracks fiber repairing and cleaning with penetrating sealer, two coats of pre-mixed putty, as approved coloring paint, supplied in sealed containers, Rate to include 15cm, 2 coats of Oil paint skirting internally and externally, all to the satisfaction of the Engineer.</t>
  </si>
  <si>
    <t>Provisional Sum</t>
  </si>
  <si>
    <t xml:space="preserve">For Oil Paint at internal walls </t>
  </si>
  <si>
    <t>CEILINGS</t>
  </si>
  <si>
    <r>
      <t xml:space="preserve">Provide, manufacture and fix in position 60x60 cm Gypsum false ceilings for </t>
    </r>
    <r>
      <rPr>
        <b/>
        <sz val="10"/>
        <rFont val="Arial"/>
        <family val="2"/>
      </rPr>
      <t>main building</t>
    </r>
    <r>
      <rPr>
        <sz val="10"/>
        <rFont val="Arial"/>
        <family val="2"/>
      </rPr>
      <t xml:space="preserve"> (MEASURED IN M²) Rate should include any extra cost for waste, support, finishing…etc. to the satisfaction of the Engineer.</t>
    </r>
  </si>
  <si>
    <t>CERAMIC TILES</t>
  </si>
  <si>
    <r>
      <t xml:space="preserve">Supply and install 8 mm thick, vitrified glossy ceramic floor tiles.  fixed on c/s mortar 1:6 mix, bedding, </t>
    </r>
    <r>
      <rPr>
        <b/>
        <sz val="10"/>
        <rFont val="Arial"/>
        <family val="2"/>
      </rPr>
      <t>damp proofing,</t>
    </r>
    <r>
      <rPr>
        <sz val="10"/>
        <rFont val="Arial"/>
        <family val="2"/>
      </rPr>
      <t xml:space="preserve"> pointing and cleaning complete with all required additives and accessories . Color &amp; sizes to be as per sample &amp; the approval of the engineer. </t>
    </r>
  </si>
  <si>
    <t>For Floor</t>
  </si>
  <si>
    <t>DIVISION 10 : SPECIALITIES</t>
  </si>
  <si>
    <t>FACILITIES SIGNAGE &amp; GRAPHICS</t>
  </si>
  <si>
    <t>Design, Fabricate, Printing, Supply, install &amp; fixing to the P.C. base, exterior facilities signage, Building information signs, (white board - 1.5m wedth X 2m H) fixed on metal oil painted 4x8 hollow rectangular (welded double for each post) total hieght of post 3m.  post, the text and description as per instruction of the engineer, sample to be approved in advance.</t>
  </si>
  <si>
    <t>DIVISION 26 : ELECTRICAL WORKS</t>
  </si>
  <si>
    <t xml:space="preserve">Supply, install, test, commissioning and hand over in good working conditions complete the electrical system (lighting points and fixtures, switches, sockets, etc) as shown on drawings, specifications, IEE wiring regulations &amp; as required by Local Electrical Authorities (NEC), work  to  include  laying  of conduit , installation  of  boxes  &amp; wiring  from the  brand new distribution  board (supplied by contractor), with the availability to connect a standby generator,  up to  the point complete with  all necessary accessories, hardware, soft ware, for the complete project all up to the satisfaction of the Engineer. All Civil and Finishing Works related to the concerned item shall be included in the unit price, unless otherwise mentioned. </t>
  </si>
  <si>
    <r>
      <t xml:space="preserve">Distribution Board to the capacity of the building. Rate should includes effective wiring from nearest power point (min. </t>
    </r>
    <r>
      <rPr>
        <b/>
        <sz val="10"/>
        <color rgb="FFFF0000"/>
        <rFont val="Arial"/>
        <family val="2"/>
      </rPr>
      <t>10</t>
    </r>
    <r>
      <rPr>
        <sz val="10"/>
        <rFont val="Arial"/>
        <family val="2"/>
      </rPr>
      <t xml:space="preserve"> m).</t>
    </r>
  </si>
  <si>
    <t>daylaight saver 40 watt pulbs  PHILIPS with boards fixture.(wiring up to the switch ) wall mounted internally and externally. Supply, install, test and commission a complete lighting point including all conductors, cables (up to 1.5 mm2), conduits (PVC or galvanized if exposed), switches, boxes, flexible connection above false ceiling by flexible zinc steel strip spiral wound, continues PVC sheath covered conduit with accessories, as specified and detailed on drawings.</t>
  </si>
  <si>
    <t>13 A , 3-pin socket outlet</t>
  </si>
  <si>
    <t>Ceiling Orient or equivilant fan, include fan hooks, fittings and accessories.</t>
  </si>
  <si>
    <t>Wall mounted KDK fan, include 13 A 3-pin socket outlet.</t>
  </si>
  <si>
    <t>2-gang, 1- way lighting switch</t>
  </si>
  <si>
    <t>Socket, and circuit breaker for Power Generator connection to the building.</t>
  </si>
  <si>
    <t>.</t>
  </si>
  <si>
    <t>Holding Cells (Provisional Sums)</t>
  </si>
  <si>
    <t>Provide, supply and apply 60 cm W x 80 cm thick masonry foundation consist of hard stones and gravels with c/s mortar 1:8.</t>
  </si>
  <si>
    <r>
      <t xml:space="preserve">Provide, manufacture and fix in position trusses (anticorrosion &amp; oil Painted) using 8x4cm 1mm thick rectangular sections for rafters and ties,  3x6cm square section for purlins (Painted) and finished with UK Zinc Sheet. For </t>
    </r>
    <r>
      <rPr>
        <b/>
        <sz val="10"/>
        <rFont val="Arial"/>
        <family val="2"/>
      </rPr>
      <t>main building</t>
    </r>
    <r>
      <rPr>
        <sz val="10"/>
        <rFont val="Arial"/>
        <family val="2"/>
      </rPr>
      <t xml:space="preserve">. As per drawings. Rate should include fixation, lift up sections, </t>
    </r>
    <r>
      <rPr>
        <b/>
        <u/>
        <sz val="10"/>
        <rFont val="Arial"/>
        <family val="2"/>
      </rPr>
      <t>rock wool thermal insulation. metal cap if any.</t>
    </r>
  </si>
  <si>
    <r>
      <t xml:space="preserve">Provide, manufacture and fix painted finished </t>
    </r>
    <r>
      <rPr>
        <b/>
        <sz val="10"/>
        <color rgb="FFFF0000"/>
        <rFont val="Arial"/>
        <family val="2"/>
      </rPr>
      <t>single</t>
    </r>
    <r>
      <rPr>
        <sz val="10"/>
        <rFont val="Arial"/>
        <family val="2"/>
      </rPr>
      <t xml:space="preserve"> leaf steel entrance </t>
    </r>
    <r>
      <rPr>
        <b/>
        <sz val="10"/>
        <color rgb="FFFF0000"/>
        <rFont val="Arial"/>
        <family val="2"/>
      </rPr>
      <t>door</t>
    </r>
    <r>
      <rPr>
        <sz val="10"/>
        <color rgb="FFFF0000"/>
        <rFont val="Arial"/>
        <family val="2"/>
      </rPr>
      <t xml:space="preserve"> </t>
    </r>
    <r>
      <rPr>
        <b/>
        <sz val="10"/>
        <color rgb="FFFF0000"/>
        <rFont val="Arial"/>
        <family val="2"/>
      </rPr>
      <t>250 x 100</t>
    </r>
    <r>
      <rPr>
        <b/>
        <sz val="10"/>
        <rFont val="Arial"/>
        <family val="2"/>
      </rPr>
      <t xml:space="preserve"> </t>
    </r>
    <r>
      <rPr>
        <sz val="10"/>
        <rFont val="Arial"/>
        <family val="2"/>
      </rPr>
      <t xml:space="preserve">cm using </t>
    </r>
    <r>
      <rPr>
        <sz val="10"/>
        <color rgb="FFFF0000"/>
        <rFont val="Arial"/>
        <family val="2"/>
      </rPr>
      <t>16mm</t>
    </r>
    <r>
      <rPr>
        <sz val="10"/>
        <rFont val="Arial"/>
        <family val="2"/>
      </rPr>
      <t xml:space="preserve"> steel bars, security latch &amp; lock and color as required - Item as per drawings. including all accessories and hardware as approved sample.</t>
    </r>
  </si>
  <si>
    <r>
      <t xml:space="preserve">Provide, manufacture and fix painted finished steel metal </t>
    </r>
    <r>
      <rPr>
        <b/>
        <sz val="10"/>
        <color rgb="FFFF0000"/>
        <rFont val="Arial"/>
        <family val="2"/>
      </rPr>
      <t>grills</t>
    </r>
    <r>
      <rPr>
        <sz val="10"/>
        <rFont val="Arial"/>
        <family val="2"/>
      </rPr>
      <t xml:space="preserve"> using </t>
    </r>
    <r>
      <rPr>
        <b/>
        <sz val="10"/>
        <color rgb="FFFF0000"/>
        <rFont val="Arial"/>
        <family val="2"/>
      </rPr>
      <t>16mm steel bars</t>
    </r>
    <r>
      <rPr>
        <sz val="10"/>
        <rFont val="Arial"/>
        <family val="2"/>
      </rPr>
      <t xml:space="preserve">, fixed to wall by 5X5 steel angle 20cm deep in wall, color as required - Item </t>
    </r>
    <r>
      <rPr>
        <b/>
        <sz val="10"/>
        <color rgb="FFFF0000"/>
        <rFont val="Arial"/>
        <family val="2"/>
      </rPr>
      <t>0.9 X 0.5 m</t>
    </r>
    <r>
      <rPr>
        <sz val="10"/>
        <rFont val="Arial"/>
        <family val="2"/>
      </rPr>
      <t xml:space="preserve"> as per drawings. including all accessories and hardware as approved sample.</t>
    </r>
  </si>
  <si>
    <t>COST</t>
  </si>
  <si>
    <t>Provide and line up brick wall thickness 1 brick mutual to masonry, C/S mix mortar, for Mastaba and steps</t>
  </si>
  <si>
    <r>
      <t xml:space="preserve">Provide and line up brick wall thickness 35cm friendly environmental product mutual to masonry, </t>
    </r>
    <r>
      <rPr>
        <b/>
        <sz val="10"/>
        <color rgb="FFFF0000"/>
        <rFont val="Arial"/>
        <family val="2"/>
      </rPr>
      <t>c/s</t>
    </r>
    <r>
      <rPr>
        <sz val="10"/>
        <rFont val="Arial"/>
        <family val="2"/>
      </rPr>
      <t xml:space="preserve">  MIX  1:6 mortar.</t>
    </r>
  </si>
  <si>
    <t>Provide and line up 45 cm  wall thickness friendly environmental product mutual to masonry,C/S mix mortar.</t>
  </si>
  <si>
    <r>
      <t xml:space="preserve">Provide and line up brick wall thickness 35cm friendly environmental product mutual to masonry, </t>
    </r>
    <r>
      <rPr>
        <b/>
        <u/>
        <sz val="10"/>
        <color rgb="FFFF0000"/>
        <rFont val="Arial"/>
        <family val="2"/>
      </rPr>
      <t>C/S</t>
    </r>
    <r>
      <rPr>
        <sz val="10"/>
        <rFont val="Arial"/>
        <family val="2"/>
      </rPr>
      <t xml:space="preserve"> MIX  1:6 mortar.</t>
    </r>
  </si>
  <si>
    <t>Boundary Fence</t>
  </si>
  <si>
    <r>
      <t xml:space="preserve">Provide, supply, apply and fix in position Metal Boundary Fence composed of Vertical posts (anticorrosion, oil painted) equal angle 50X50mm (Heavy), </t>
    </r>
    <r>
      <rPr>
        <b/>
        <sz val="10"/>
        <rFont val="Arial"/>
        <family val="2"/>
      </rPr>
      <t>Height of 2.0m</t>
    </r>
    <r>
      <rPr>
        <sz val="10"/>
        <rFont val="Arial"/>
        <family val="2"/>
      </rPr>
      <t xml:space="preserve"> @ 2m c/c fixed by RC base 30x30x50cm and 45 Degree slope support of 50x50mm angle @ 6m c/c and corners, the horizontal elements tension wire to fix chain-link mesh 50x50mm (sample to be approved) see drawings. Rate to include </t>
    </r>
    <r>
      <rPr>
        <b/>
        <sz val="10"/>
        <rFont val="Arial"/>
        <family val="2"/>
      </rPr>
      <t>razor wire two layer on V-Shape steel angle</t>
    </r>
    <r>
      <rPr>
        <sz val="10"/>
        <rFont val="Arial"/>
        <family val="2"/>
      </rPr>
      <t xml:space="preserve"> 50x50mm. all related civil work and finishing works, to the satisfation of the engineer, sample to be approved in advance.</t>
    </r>
  </si>
  <si>
    <t>ml</t>
  </si>
  <si>
    <r>
      <t xml:space="preserve">Provide, manufacture and fix painted finished double leaf swing steel entrance </t>
    </r>
    <r>
      <rPr>
        <b/>
        <sz val="10"/>
        <rFont val="Arial"/>
        <family val="2"/>
      </rPr>
      <t>Gate</t>
    </r>
    <r>
      <rPr>
        <sz val="10"/>
        <rFont val="Arial"/>
        <family val="2"/>
      </rPr>
      <t xml:space="preserve"> </t>
    </r>
    <r>
      <rPr>
        <b/>
        <sz val="10"/>
        <rFont val="Arial"/>
        <family val="2"/>
      </rPr>
      <t>500x200</t>
    </r>
    <r>
      <rPr>
        <sz val="10"/>
        <rFont val="Arial"/>
        <family val="2"/>
      </rPr>
      <t>cm using hollow rectangular 40X80 mm sections, lock, sliding track and system and color as required as per drawings. including 2 MASONRY posts 90X90 CM, all civil &amp; finishing works, accessories and hardware as approved sample.</t>
    </r>
  </si>
  <si>
    <t>Latrine and PIT</t>
  </si>
  <si>
    <t>Structural Excavation</t>
  </si>
  <si>
    <r>
      <t xml:space="preserve">Filling has been measured as the net quantity, </t>
    </r>
    <r>
      <rPr>
        <b/>
        <sz val="10"/>
        <rFont val="Arial"/>
        <family val="2"/>
      </rPr>
      <t>after compaction</t>
    </r>
    <r>
      <rPr>
        <sz val="10"/>
        <rFont val="Arial"/>
        <family val="2"/>
      </rPr>
      <t xml:space="preserve">, necessary to </t>
    </r>
    <r>
      <rPr>
        <b/>
        <sz val="10"/>
        <rFont val="Arial"/>
        <family val="2"/>
      </rPr>
      <t>fill the voids as required (net before excavating)</t>
    </r>
    <r>
      <rPr>
        <sz val="10"/>
        <rFont val="Arial"/>
        <family val="2"/>
      </rPr>
      <t>.</t>
    </r>
  </si>
  <si>
    <t>Filling with well selected material (with 20% moisture content) in 200mm thick layers and compacted up to achieve 95% Procter density.(Item include to supply and apply all material, labor, mechanical compaction and field test etc. complete) For levelings See Drawings</t>
  </si>
  <si>
    <t>Filling with selected materials</t>
  </si>
  <si>
    <t xml:space="preserve"> </t>
  </si>
  <si>
    <t>Provide, Supply and pour  the following type of plain concrete and reinforced concrete. Items include formwork, steel reinforcement and cement concrete complete in place in  accordance with the drawings, specifications and Engineer's instructions. All exposed concrete surfaces in column ,slab  and beams etc. . must be fair face and of first class. First class  shuttering must be used and it must be approved by the Engineer   before  concrete cast. Plastered surfaces are to be roughened to  receive plaster Before the reinforcement is placed in position .  reinforcement included . Actual Steel Reinforcement Content shall be calculated based on the actual quantities included in the structural members (Approved As Built Bar Bending Schedule). NO allowance shall be made for wastage. NO extra payment for any additional cost for embedded works.</t>
  </si>
  <si>
    <r>
      <t xml:space="preserve">100 mm Thick plain concrete with </t>
    </r>
    <r>
      <rPr>
        <b/>
        <u/>
        <sz val="10"/>
        <rFont val="Arial"/>
        <family val="2"/>
      </rPr>
      <t>fair face finish</t>
    </r>
    <r>
      <rPr>
        <sz val="10"/>
        <rFont val="Arial"/>
        <family val="2"/>
      </rPr>
      <t>.</t>
    </r>
  </si>
  <si>
    <t>For RC Cover Slab</t>
  </si>
  <si>
    <r>
      <t xml:space="preserve">Provide and line up brick wall thickness </t>
    </r>
    <r>
      <rPr>
        <b/>
        <u/>
        <sz val="10"/>
        <rFont val="Arial"/>
        <family val="2"/>
      </rPr>
      <t>35</t>
    </r>
    <r>
      <rPr>
        <sz val="10"/>
        <rFont val="Arial"/>
        <family val="2"/>
      </rPr>
      <t xml:space="preserve"> cm friendly environmental product mutual to masonry, C/S MIX  1:6 mortar. </t>
    </r>
    <r>
      <rPr>
        <b/>
        <u/>
        <sz val="10"/>
        <color rgb="FFFF0000"/>
        <rFont val="Arial"/>
        <family val="2"/>
      </rPr>
      <t>For Latrine pit walls.</t>
    </r>
  </si>
  <si>
    <r>
      <t xml:space="preserve">Provide and line up brick wall thickness </t>
    </r>
    <r>
      <rPr>
        <b/>
        <u/>
        <sz val="10"/>
        <rFont val="Arial"/>
        <family val="2"/>
      </rPr>
      <t>20</t>
    </r>
    <r>
      <rPr>
        <sz val="10"/>
        <rFont val="Arial"/>
        <family val="2"/>
      </rPr>
      <t xml:space="preserve"> cm friendly environmental product mutual to masonry, C/S MIX  1:6 mortar. </t>
    </r>
    <r>
      <rPr>
        <b/>
        <u/>
        <sz val="10"/>
        <color rgb="FFFF0000"/>
        <rFont val="Arial"/>
        <family val="2"/>
      </rPr>
      <t>For Latrine Walls.</t>
    </r>
  </si>
  <si>
    <r>
      <t xml:space="preserve">Provide, manufacture and fix in position Purlins (anticorrosion &amp; oil Painted) using 3X6 cm square sections for rafters and ties, and finished with UK Zinc Sheet. For </t>
    </r>
    <r>
      <rPr>
        <b/>
        <u/>
        <sz val="10"/>
        <color rgb="FFFF0000"/>
        <rFont val="Arial"/>
        <family val="2"/>
      </rPr>
      <t>Latrine</t>
    </r>
    <r>
      <rPr>
        <sz val="10"/>
        <rFont val="Arial"/>
        <family val="2"/>
      </rPr>
      <t>. As per drawings.</t>
    </r>
  </si>
  <si>
    <r>
      <t xml:space="preserve">Provide, manufacture and fix painted finished single leaf steel metal </t>
    </r>
    <r>
      <rPr>
        <b/>
        <sz val="10"/>
        <color rgb="FFFF0000"/>
        <rFont val="Arial"/>
        <family val="2"/>
      </rPr>
      <t>door 220x80</t>
    </r>
    <r>
      <rPr>
        <b/>
        <sz val="10"/>
        <rFont val="Arial"/>
        <family val="2"/>
      </rPr>
      <t xml:space="preserve"> </t>
    </r>
    <r>
      <rPr>
        <sz val="10"/>
        <rFont val="Arial"/>
        <family val="2"/>
      </rPr>
      <t xml:space="preserve">cm using rectangular and square sections, lock and color as required - Item </t>
    </r>
    <r>
      <rPr>
        <b/>
        <sz val="10"/>
        <color rgb="FFFF0000"/>
        <rFont val="Arial"/>
        <family val="2"/>
      </rPr>
      <t>Latrine Door</t>
    </r>
    <r>
      <rPr>
        <sz val="10"/>
        <rFont val="Arial"/>
        <family val="2"/>
      </rPr>
      <t xml:space="preserve"> as per drawings. including all accessories and hardware as approved sample.</t>
    </r>
  </si>
  <si>
    <r>
      <t xml:space="preserve">Provide, manufacture and fix painted finished steel metal </t>
    </r>
    <r>
      <rPr>
        <b/>
        <sz val="10"/>
        <color rgb="FFFF0000"/>
        <rFont val="Arial"/>
        <family val="2"/>
      </rPr>
      <t>grills</t>
    </r>
    <r>
      <rPr>
        <sz val="10"/>
        <rFont val="Arial"/>
        <family val="2"/>
      </rPr>
      <t xml:space="preserve"> using </t>
    </r>
    <r>
      <rPr>
        <b/>
        <sz val="10"/>
        <color rgb="FFFF0000"/>
        <rFont val="Arial"/>
        <family val="2"/>
      </rPr>
      <t>16mm steel bars</t>
    </r>
    <r>
      <rPr>
        <sz val="10"/>
        <rFont val="Arial"/>
        <family val="2"/>
      </rPr>
      <t xml:space="preserve">, fixed to wall by 5X5 steel angle 20cm deep in wall, color as required - Item </t>
    </r>
    <r>
      <rPr>
        <b/>
        <sz val="10"/>
        <color rgb="FFFF0000"/>
        <rFont val="Arial"/>
        <family val="2"/>
      </rPr>
      <t>0.5 X 0.5 m</t>
    </r>
    <r>
      <rPr>
        <sz val="10"/>
        <rFont val="Arial"/>
        <family val="2"/>
      </rPr>
      <t xml:space="preserve"> as per drawings. including all accessories and hardware as approved sample.</t>
    </r>
  </si>
  <si>
    <t>For External Walls</t>
  </si>
  <si>
    <r>
      <t xml:space="preserve">For Internal Walls for </t>
    </r>
    <r>
      <rPr>
        <b/>
        <u/>
        <sz val="10"/>
        <color rgb="FFFF0000"/>
        <rFont val="Arial"/>
        <family val="2"/>
      </rPr>
      <t>PIT.</t>
    </r>
  </si>
  <si>
    <t>For Mastaba and steps</t>
  </si>
  <si>
    <t>DIVISION 7 - THERMAL AND MOISTURE PROTECTION</t>
  </si>
  <si>
    <t>WET AREA</t>
  </si>
  <si>
    <t>Design Supply, apply and istallation, Provide and apply to wet areas water proofing system includingtwo layers of bituminous paint, Screed skirting and flashing as shown on drawings and as directed by the Engineer.</t>
  </si>
  <si>
    <t>DIVISION 22 : PLUMPING WORKS</t>
  </si>
  <si>
    <t>DRAINAGE SYSTEM</t>
  </si>
  <si>
    <t>SOIL, Waste, VENT PIPING</t>
  </si>
  <si>
    <t xml:space="preserve">Provide, install and test U.P.V.C as specifications and according to BS.The pipe shall be stenciled with the thickness of pipe, date of production, standard and the pressure rating. The rates for pipes shall include all connectors, joining, various length , accessories i.e.  tee  ,  elbow ,socket,..etc .fixing and building to brick or concrete by standards clips. </t>
  </si>
  <si>
    <r>
      <t xml:space="preserve">Provide 4" connecting PVC pipes + </t>
    </r>
    <r>
      <rPr>
        <b/>
        <u/>
        <sz val="10"/>
        <rFont val="Arial"/>
        <family val="2"/>
      </rPr>
      <t>2</t>
    </r>
    <r>
      <rPr>
        <sz val="10"/>
        <rFont val="Arial"/>
        <family val="2"/>
      </rPr>
      <t xml:space="preserve"> Ventallation Cap + Manholes and gellytraps as per drawings.</t>
    </r>
  </si>
  <si>
    <t>M</t>
  </si>
  <si>
    <t>WATER TANKS &amp; PUMP</t>
  </si>
  <si>
    <r>
      <t xml:space="preserve">Design Supply, apply and istallation of </t>
    </r>
    <r>
      <rPr>
        <b/>
        <u/>
        <sz val="10"/>
        <color rgb="FFFF0000"/>
        <rFont val="Arial"/>
        <family val="2"/>
      </rPr>
      <t>2</t>
    </r>
    <r>
      <rPr>
        <sz val="10"/>
        <rFont val="Arial"/>
        <family val="2"/>
      </rPr>
      <t xml:space="preserve"> water tank </t>
    </r>
    <r>
      <rPr>
        <b/>
        <u/>
        <sz val="10"/>
        <color rgb="FFFF0000"/>
        <rFont val="Arial"/>
        <family val="2"/>
      </rPr>
      <t>1000</t>
    </r>
    <r>
      <rPr>
        <sz val="10"/>
        <rFont val="Arial"/>
        <family val="2"/>
      </rPr>
      <t xml:space="preserve"> litre, </t>
    </r>
    <r>
      <rPr>
        <b/>
        <u/>
        <sz val="10"/>
        <color rgb="FFFF0000"/>
        <rFont val="Arial"/>
        <family val="2"/>
      </rPr>
      <t>on ground</t>
    </r>
    <r>
      <rPr>
        <sz val="10"/>
        <rFont val="Arial"/>
        <family val="2"/>
      </rPr>
      <t xml:space="preserve"> on brick work Masraba. Bidder should visit the site prior offer.</t>
    </r>
  </si>
  <si>
    <t>Job</t>
  </si>
  <si>
    <t>SANITARY WARE AND FITTINGS</t>
  </si>
  <si>
    <t>Supply and install sanitary ware,  including all required connections, PPR PIPES, fixings and accessories</t>
  </si>
  <si>
    <t>Water point taps, good durable quality.</t>
  </si>
  <si>
    <t>Floor traps fixed to 4inch upvc pipes</t>
  </si>
  <si>
    <t>Eastern seat china made, include flashing tank.</t>
  </si>
  <si>
    <t>Wall mounted KDK exhaust fan, include 13 A 3-pin socket outlet.</t>
  </si>
  <si>
    <r>
      <t xml:space="preserve">Latrine 2 Cells </t>
    </r>
    <r>
      <rPr>
        <b/>
        <sz val="10"/>
        <color rgb="FFFF0000"/>
        <rFont val="Arial"/>
        <family val="2"/>
      </rPr>
      <t>(Provisional Sums)</t>
    </r>
  </si>
  <si>
    <r>
      <t xml:space="preserve">Boundary Metal Fence </t>
    </r>
    <r>
      <rPr>
        <b/>
        <sz val="10"/>
        <color rgb="FFFF0000"/>
        <rFont val="Arial"/>
        <family val="2"/>
      </rPr>
      <t>(Provisional Sums)</t>
    </r>
  </si>
  <si>
    <r>
      <t xml:space="preserve">Provide, manufacture and fix in position trusses (anticorrosion &amp; oil Painted) using 8x4cm 1mm thick rectangular sections for rafters and ties,  3x6cm square section for purlins (Painted) and finished with UK Zinc Sheet. For </t>
    </r>
    <r>
      <rPr>
        <b/>
        <sz val="10"/>
        <rFont val="Arial"/>
        <family val="2"/>
      </rPr>
      <t>main building</t>
    </r>
    <r>
      <rPr>
        <sz val="10"/>
        <rFont val="Arial"/>
        <family val="2"/>
      </rPr>
      <t xml:space="preserve">. As per drawings.Rate should include fixation, lift up sections, </t>
    </r>
    <r>
      <rPr>
        <b/>
        <sz val="10"/>
        <rFont val="Arial"/>
        <family val="2"/>
      </rPr>
      <t>rock wool thermal insulation</t>
    </r>
    <r>
      <rPr>
        <sz val="10"/>
        <rFont val="Arial"/>
        <family val="2"/>
      </rPr>
      <t>. metal cap if any. Rate include SPAIN roof tiles on veranda roof (2X5m)</t>
    </r>
  </si>
  <si>
    <t>POLICE POST 3 OFFICEs</t>
  </si>
  <si>
    <t>[</t>
  </si>
  <si>
    <t>FURNITURE</t>
  </si>
  <si>
    <t>DIVISION 12 : Furnishings</t>
  </si>
  <si>
    <r>
      <rPr>
        <b/>
        <sz val="10"/>
        <rFont val="Arial"/>
        <family val="2"/>
      </rPr>
      <t>Design,</t>
    </r>
    <r>
      <rPr>
        <sz val="10"/>
        <rFont val="Arial"/>
        <family val="2"/>
      </rPr>
      <t xml:space="preserve"> Supply brand new to final destination and installation ready to use </t>
    </r>
  </si>
  <si>
    <t>Office Visitor ARM Chairs (Fabric)</t>
  </si>
  <si>
    <r>
      <rPr>
        <b/>
        <sz val="10"/>
        <rFont val="Arial"/>
        <family val="2"/>
      </rPr>
      <t>Office Desk METAL:</t>
    </r>
    <r>
      <rPr>
        <sz val="10"/>
        <rFont val="Arial"/>
        <family val="2"/>
      </rPr>
      <t xml:space="preserve">
The office desk shall meet the following minimum requirements:
-	Dimension of the table. 800mm*750mm*1400 mm.
-	The frame of the desk is to be fabricated. From heavy steal steel box pipes. 
-	The desk shall be painted with antirust and final painting as requested.
-	The deck of the desk shall be of good quality timber or good quality plies wood of no less than 3cm depth and painted with anti-scratch paints.
The desk shall have 6 drawers with locks of good quality.</t>
    </r>
  </si>
  <si>
    <r>
      <rPr>
        <b/>
        <sz val="10"/>
        <rFont val="Arial"/>
        <family val="2"/>
      </rPr>
      <t>Office steel Cupboard:</t>
    </r>
    <r>
      <rPr>
        <sz val="10"/>
        <rFont val="Arial"/>
        <family val="2"/>
      </rPr>
      <t xml:space="preserve">
The office steel cupboard is to meet the following requirements:
-	Dimension of the Cupboard 1740 mm height *900 mm width*400mm depth 
-	The cupboard is fabricated from 0.5 mm thick steel sheet prepared with good quality lock, and FIBAR for door leaves.
-	The cupboard is to have 4 shelves and two leaves doors. 
The cupboard  is painted with anti-scratch and thermal electrostatic painting to the color required</t>
    </r>
  </si>
  <si>
    <t xml:space="preserve">Silver metal frame waiting chairs </t>
  </si>
  <si>
    <t>set</t>
  </si>
  <si>
    <r>
      <t xml:space="preserve">Furniture </t>
    </r>
    <r>
      <rPr>
        <b/>
        <sz val="10"/>
        <color rgb="FFFF0000"/>
        <rFont val="Arial"/>
        <family val="2"/>
      </rPr>
      <t>(Provisional Sums)</t>
    </r>
  </si>
  <si>
    <t>Main Building (3 Offices+Latrine+M.Fence+2Holding Cells)</t>
  </si>
  <si>
    <t>Police Post South Darfur Greida HARAZA</t>
  </si>
  <si>
    <t xml:space="preserve">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</si>
</sst>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0_-;_-* #,##0.00\-;_-* &quot;-&quot;??_-;_-@_-"/>
    <numFmt numFmtId="165" formatCode="_(* #,##0.00_);_(* \(#,##0.00\);_(* &quot; &quot;??_);_(@_)"/>
    <numFmt numFmtId="166" formatCode="_(\ #,##0.00_);_(\(#,##0.00\);_(&quot; &quot;??_);_(@_)"/>
    <numFmt numFmtId="167" formatCode="#,##0.0"/>
  </numFmts>
  <fonts count="22">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b/>
      <sz val="8"/>
      <name val="Arial"/>
      <family val="2"/>
    </font>
    <font>
      <sz val="11"/>
      <color indexed="8"/>
      <name val="Calibri"/>
      <family val="2"/>
    </font>
    <font>
      <b/>
      <u/>
      <sz val="10"/>
      <name val="Arial"/>
      <family val="2"/>
    </font>
    <font>
      <sz val="11"/>
      <name val="Arial"/>
      <family val="2"/>
      <charset val="178"/>
    </font>
    <font>
      <b/>
      <sz val="10"/>
      <color rgb="FFFF0000"/>
      <name val="Arial"/>
      <family val="2"/>
    </font>
    <font>
      <sz val="11"/>
      <name val="Calibri"/>
      <family val="2"/>
      <scheme val="minor"/>
    </font>
    <font>
      <sz val="10"/>
      <name val="Calibri"/>
      <family val="2"/>
      <scheme val="minor"/>
    </font>
    <font>
      <b/>
      <u val="singleAccounting"/>
      <sz val="10"/>
      <name val="Arial"/>
      <family val="2"/>
    </font>
    <font>
      <b/>
      <u/>
      <sz val="10"/>
      <color rgb="FFFF0000"/>
      <name val="Arial"/>
      <family val="2"/>
    </font>
    <font>
      <u/>
      <sz val="10"/>
      <name val="Arial"/>
      <family val="2"/>
    </font>
    <font>
      <sz val="10"/>
      <color rgb="FFFF0000"/>
      <name val="Arial"/>
      <family val="2"/>
    </font>
    <font>
      <sz val="9"/>
      <name val="Arial"/>
      <family val="2"/>
    </font>
    <font>
      <sz val="11"/>
      <color indexed="8"/>
      <name val="宋体"/>
      <charset val="134"/>
    </font>
    <font>
      <b/>
      <sz val="12"/>
      <name val="Arial"/>
      <family val="2"/>
    </font>
    <font>
      <sz val="10"/>
      <name val="Arial"/>
      <family val="2"/>
    </font>
    <font>
      <b/>
      <u/>
      <sz val="10"/>
      <name val="Arial"/>
      <family val="2"/>
      <charset val="178"/>
    </font>
    <font>
      <sz val="10"/>
      <name val="Arial"/>
      <family val="2"/>
      <charset val="178"/>
    </font>
  </fonts>
  <fills count="7">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59999389629810485"/>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s>
  <cellStyleXfs count="15">
    <xf numFmtId="0" fontId="0" fillId="0" borderId="0"/>
    <xf numFmtId="0" fontId="2" fillId="0" borderId="0"/>
    <xf numFmtId="0" fontId="2" fillId="0" borderId="0"/>
    <xf numFmtId="43" fontId="2" fillId="0" borderId="0" applyFont="0" applyFill="0" applyBorder="0" applyAlignment="0" applyProtection="0"/>
    <xf numFmtId="0" fontId="2" fillId="0" borderId="0"/>
    <xf numFmtId="0" fontId="6" fillId="0" borderId="0"/>
    <xf numFmtId="1" fontId="8" fillId="0" borderId="0">
      <protection locked="0"/>
    </xf>
    <xf numFmtId="0" fontId="1" fillId="0" borderId="0"/>
    <xf numFmtId="43" fontId="2" fillId="0" borderId="0" applyFont="0" applyFill="0" applyBorder="0" applyAlignment="0" applyProtection="0"/>
    <xf numFmtId="0" fontId="2" fillId="0" borderId="0"/>
    <xf numFmtId="0" fontId="17" fillId="0" borderId="0">
      <alignment vertical="center"/>
    </xf>
    <xf numFmtId="0" fontId="1" fillId="0" borderId="0"/>
    <xf numFmtId="0" fontId="19" fillId="0" borderId="0"/>
    <xf numFmtId="0" fontId="2" fillId="0" borderId="0"/>
    <xf numFmtId="44" fontId="2" fillId="0" borderId="0" applyFont="0" applyFill="0" applyBorder="0" applyAlignment="0" applyProtection="0"/>
  </cellStyleXfs>
  <cellXfs count="180">
    <xf numFmtId="0" fontId="0" fillId="0" borderId="0" xfId="0"/>
    <xf numFmtId="0" fontId="2" fillId="0" borderId="0" xfId="2" applyAlignment="1">
      <alignment vertical="center"/>
    </xf>
    <xf numFmtId="3" fontId="4" fillId="0" borderId="17" xfId="1" applyNumberFormat="1" applyFont="1" applyFill="1" applyBorder="1" applyAlignment="1">
      <alignment horizontal="center" vertical="center"/>
    </xf>
    <xf numFmtId="2" fontId="4" fillId="0" borderId="18" xfId="1" applyNumberFormat="1" applyFont="1" applyFill="1" applyBorder="1" applyAlignment="1">
      <alignment horizontal="center" vertical="center"/>
    </xf>
    <xf numFmtId="43" fontId="4" fillId="0" borderId="18" xfId="1" applyNumberFormat="1" applyFont="1" applyFill="1" applyBorder="1" applyAlignment="1">
      <alignment horizontal="center" vertical="center"/>
    </xf>
    <xf numFmtId="43" fontId="4" fillId="0" borderId="18" xfId="3" applyFont="1" applyFill="1" applyBorder="1" applyAlignment="1">
      <alignment horizontal="center" vertical="center"/>
    </xf>
    <xf numFmtId="165" fontId="4" fillId="0" borderId="19" xfId="3" applyNumberFormat="1" applyFont="1" applyFill="1" applyBorder="1" applyAlignment="1">
      <alignment horizontal="center" vertical="center"/>
    </xf>
    <xf numFmtId="3" fontId="4" fillId="0" borderId="18" xfId="1" applyNumberFormat="1" applyFont="1" applyFill="1" applyBorder="1" applyAlignment="1">
      <alignment horizontal="center" vertical="center"/>
    </xf>
    <xf numFmtId="3" fontId="5" fillId="3" borderId="10" xfId="4" applyNumberFormat="1" applyFont="1" applyFill="1" applyBorder="1" applyAlignment="1">
      <alignment horizontal="center" vertical="center" wrapText="1"/>
    </xf>
    <xf numFmtId="2" fontId="4" fillId="3" borderId="11" xfId="4" applyNumberFormat="1" applyFont="1" applyFill="1" applyBorder="1" applyAlignment="1">
      <alignment horizontal="center" vertical="center" wrapText="1"/>
    </xf>
    <xf numFmtId="43" fontId="4" fillId="3" borderId="11" xfId="4" applyNumberFormat="1" applyFont="1" applyFill="1" applyBorder="1" applyAlignment="1">
      <alignment horizontal="center" vertical="center" wrapText="1"/>
    </xf>
    <xf numFmtId="43" fontId="4" fillId="3" borderId="11" xfId="3" applyFont="1" applyFill="1" applyBorder="1" applyAlignment="1">
      <alignment horizontal="center" vertical="center" wrapText="1"/>
    </xf>
    <xf numFmtId="43" fontId="4" fillId="3" borderId="12" xfId="3" applyFont="1" applyFill="1" applyBorder="1" applyAlignment="1">
      <alignment horizontal="center" vertical="center" wrapText="1"/>
    </xf>
    <xf numFmtId="3" fontId="2" fillId="0" borderId="20" xfId="5" applyNumberFormat="1" applyFont="1" applyFill="1" applyBorder="1" applyAlignment="1">
      <alignment horizontal="center" vertical="center"/>
    </xf>
    <xf numFmtId="1" fontId="2" fillId="0" borderId="16" xfId="6" applyFont="1" applyBorder="1" applyAlignment="1">
      <alignment horizontal="justify" vertical="center" wrapText="1"/>
      <protection locked="0"/>
    </xf>
    <xf numFmtId="43" fontId="2" fillId="0" borderId="16" xfId="5" applyNumberFormat="1" applyFont="1" applyFill="1" applyBorder="1" applyAlignment="1">
      <alignment horizontal="center" vertical="center"/>
    </xf>
    <xf numFmtId="43" fontId="2" fillId="0" borderId="16" xfId="5" applyNumberFormat="1" applyFont="1" applyFill="1" applyBorder="1" applyAlignment="1">
      <alignment horizontal="center" vertical="center" wrapText="1"/>
    </xf>
    <xf numFmtId="43" fontId="2" fillId="0" borderId="16" xfId="3" applyFont="1" applyFill="1" applyBorder="1" applyAlignment="1">
      <alignment horizontal="center" vertical="center"/>
    </xf>
    <xf numFmtId="166" fontId="2" fillId="0" borderId="21" xfId="3" applyNumberFormat="1" applyFont="1" applyBorder="1" applyAlignment="1" applyProtection="1">
      <alignment horizontal="right" vertical="center"/>
      <protection locked="0"/>
    </xf>
    <xf numFmtId="3" fontId="4" fillId="3" borderId="13" xfId="4" applyNumberFormat="1" applyFont="1" applyFill="1" applyBorder="1" applyAlignment="1">
      <alignment horizontal="center" vertical="center"/>
    </xf>
    <xf numFmtId="2" fontId="4" fillId="3" borderId="14" xfId="4" applyNumberFormat="1" applyFont="1" applyFill="1" applyBorder="1" applyAlignment="1">
      <alignment horizontal="center" vertical="center"/>
    </xf>
    <xf numFmtId="43" fontId="4" fillId="3" borderId="14" xfId="4" applyNumberFormat="1" applyFont="1" applyFill="1" applyBorder="1" applyAlignment="1">
      <alignment horizontal="right" vertical="center"/>
    </xf>
    <xf numFmtId="43" fontId="4" fillId="3" borderId="14" xfId="4" applyNumberFormat="1" applyFont="1" applyFill="1" applyBorder="1" applyAlignment="1">
      <alignment horizontal="center" vertical="center" wrapText="1"/>
    </xf>
    <xf numFmtId="43" fontId="4" fillId="3" borderId="14" xfId="3" applyFont="1" applyFill="1" applyBorder="1" applyAlignment="1">
      <alignment horizontal="center" vertical="center"/>
    </xf>
    <xf numFmtId="166" fontId="4" fillId="3" borderId="15" xfId="3" applyNumberFormat="1" applyFont="1" applyFill="1" applyBorder="1" applyAlignment="1" applyProtection="1">
      <alignment horizontal="right" vertical="center"/>
      <protection locked="0"/>
    </xf>
    <xf numFmtId="3" fontId="10" fillId="0" borderId="0" xfId="7" applyNumberFormat="1" applyFont="1" applyAlignment="1">
      <alignment horizontal="center" vertical="center"/>
    </xf>
    <xf numFmtId="0" fontId="10" fillId="0" borderId="0" xfId="7" applyFont="1" applyAlignment="1">
      <alignment vertical="center"/>
    </xf>
    <xf numFmtId="43" fontId="11" fillId="0" borderId="0" xfId="7" applyNumberFormat="1" applyFont="1" applyAlignment="1">
      <alignment vertical="center"/>
    </xf>
    <xf numFmtId="43" fontId="11" fillId="0" borderId="0" xfId="3" applyFont="1" applyAlignment="1">
      <alignment vertical="center"/>
    </xf>
    <xf numFmtId="3" fontId="5" fillId="3" borderId="1" xfId="4" applyNumberFormat="1" applyFont="1" applyFill="1" applyBorder="1" applyAlignment="1">
      <alignment horizontal="center" vertical="center" wrapText="1"/>
    </xf>
    <xf numFmtId="2" fontId="4" fillId="3" borderId="2" xfId="4" applyNumberFormat="1" applyFont="1" applyFill="1" applyBorder="1" applyAlignment="1">
      <alignment horizontal="center" vertical="center" wrapText="1"/>
    </xf>
    <xf numFmtId="43" fontId="4" fillId="3" borderId="2" xfId="4" applyNumberFormat="1" applyFont="1" applyFill="1" applyBorder="1" applyAlignment="1">
      <alignment horizontal="center" vertical="center" wrapText="1"/>
    </xf>
    <xf numFmtId="43" fontId="4" fillId="3" borderId="2" xfId="3" applyFont="1" applyFill="1" applyBorder="1" applyAlignment="1">
      <alignment horizontal="center" vertical="center" wrapText="1"/>
    </xf>
    <xf numFmtId="43" fontId="4" fillId="3" borderId="3" xfId="3" applyFont="1" applyFill="1" applyBorder="1" applyAlignment="1">
      <alignment horizontal="center" vertical="center" wrapText="1"/>
    </xf>
    <xf numFmtId="1" fontId="2" fillId="0" borderId="5" xfId="6" applyFont="1" applyBorder="1" applyAlignment="1">
      <alignment horizontal="justify" vertical="center" wrapText="1"/>
      <protection locked="0"/>
    </xf>
    <xf numFmtId="1" fontId="7" fillId="0" borderId="5" xfId="6" applyFont="1" applyBorder="1" applyAlignment="1">
      <alignment horizontal="left" vertical="center" wrapText="1"/>
      <protection locked="0"/>
    </xf>
    <xf numFmtId="43" fontId="2" fillId="0" borderId="5" xfId="6" applyNumberFormat="1" applyFont="1" applyBorder="1" applyAlignment="1" applyProtection="1">
      <alignment horizontal="center" vertical="center"/>
    </xf>
    <xf numFmtId="3" fontId="4" fillId="0" borderId="4" xfId="9" applyNumberFormat="1" applyFont="1" applyBorder="1" applyAlignment="1" applyProtection="1">
      <alignment horizontal="center" vertical="center"/>
      <protection locked="0"/>
    </xf>
    <xf numFmtId="43" fontId="2" fillId="0" borderId="5" xfId="6" applyNumberFormat="1" applyFont="1" applyBorder="1" applyAlignment="1" applyProtection="1">
      <alignment horizontal="right" vertical="center"/>
    </xf>
    <xf numFmtId="0" fontId="2" fillId="0" borderId="5" xfId="6" applyNumberFormat="1" applyFont="1" applyBorder="1" applyAlignment="1">
      <alignment vertical="center" wrapText="1"/>
      <protection locked="0"/>
    </xf>
    <xf numFmtId="1" fontId="7" fillId="0" borderId="5" xfId="6" applyFont="1" applyBorder="1" applyAlignment="1">
      <alignment horizontal="justify" vertical="center" wrapText="1"/>
      <protection locked="0"/>
    </xf>
    <xf numFmtId="1" fontId="13" fillId="0" borderId="5" xfId="6" applyFont="1" applyBorder="1" applyAlignment="1">
      <alignment horizontal="center" vertical="center" wrapText="1"/>
      <protection locked="0"/>
    </xf>
    <xf numFmtId="43" fontId="16" fillId="0" borderId="4" xfId="3" applyFont="1" applyBorder="1" applyAlignment="1" applyProtection="1">
      <alignment horizontal="center" vertical="center"/>
      <protection locked="0"/>
    </xf>
    <xf numFmtId="2" fontId="2" fillId="0" borderId="5" xfId="6" applyNumberFormat="1" applyFont="1" applyBorder="1" applyAlignment="1">
      <alignment horizontal="justify" vertical="center" wrapText="1"/>
      <protection locked="0"/>
    </xf>
    <xf numFmtId="164" fontId="2" fillId="0" borderId="5" xfId="6" applyNumberFormat="1" applyFont="1" applyBorder="1" applyAlignment="1" applyProtection="1">
      <alignment horizontal="center" vertical="center"/>
    </xf>
    <xf numFmtId="0" fontId="7" fillId="0" borderId="5" xfId="1" applyFont="1" applyBorder="1" applyAlignment="1">
      <alignment vertical="center" wrapText="1"/>
    </xf>
    <xf numFmtId="2" fontId="2" fillId="0" borderId="22" xfId="6" applyNumberFormat="1" applyFont="1" applyBorder="1" applyAlignment="1">
      <alignment horizontal="justify" vertical="center" wrapText="1"/>
      <protection locked="0"/>
    </xf>
    <xf numFmtId="164" fontId="2" fillId="0" borderId="5" xfId="6" applyNumberFormat="1" applyFont="1" applyBorder="1" applyAlignment="1">
      <alignment horizontal="center" vertical="center"/>
      <protection locked="0"/>
    </xf>
    <xf numFmtId="3" fontId="4" fillId="3" borderId="23" xfId="4" applyNumberFormat="1" applyFont="1" applyFill="1" applyBorder="1" applyAlignment="1">
      <alignment horizontal="center" vertical="center"/>
    </xf>
    <xf numFmtId="2" fontId="4" fillId="3" borderId="24" xfId="4" applyNumberFormat="1" applyFont="1" applyFill="1" applyBorder="1" applyAlignment="1">
      <alignment horizontal="center" vertical="center"/>
    </xf>
    <xf numFmtId="43" fontId="4" fillId="3" borderId="24" xfId="4" applyNumberFormat="1" applyFont="1" applyFill="1" applyBorder="1" applyAlignment="1">
      <alignment horizontal="right" vertical="center"/>
    </xf>
    <xf numFmtId="43" fontId="4" fillId="3" borderId="24" xfId="4" applyNumberFormat="1" applyFont="1" applyFill="1" applyBorder="1" applyAlignment="1">
      <alignment horizontal="center" vertical="center" wrapText="1"/>
    </xf>
    <xf numFmtId="43" fontId="4" fillId="3" borderId="24" xfId="3" applyFont="1" applyFill="1" applyBorder="1" applyAlignment="1">
      <alignment horizontal="center" vertical="center"/>
    </xf>
    <xf numFmtId="43" fontId="18" fillId="3" borderId="25" xfId="3" applyFont="1" applyFill="1" applyBorder="1" applyAlignment="1" applyProtection="1">
      <alignment horizontal="center" vertical="center"/>
      <protection locked="0"/>
    </xf>
    <xf numFmtId="43" fontId="4" fillId="3" borderId="2" xfId="8" applyFont="1" applyFill="1" applyBorder="1" applyAlignment="1">
      <alignment horizontal="center" vertical="center" wrapText="1"/>
    </xf>
    <xf numFmtId="43" fontId="4" fillId="3" borderId="3" xfId="8" applyFont="1" applyFill="1" applyBorder="1" applyAlignment="1">
      <alignment horizontal="center" vertical="center" wrapText="1"/>
    </xf>
    <xf numFmtId="43" fontId="11" fillId="0" borderId="0" xfId="8" applyFont="1" applyAlignment="1">
      <alignment vertical="center"/>
    </xf>
    <xf numFmtId="43" fontId="16" fillId="0" borderId="4" xfId="8" applyFont="1" applyBorder="1" applyAlignment="1" applyProtection="1">
      <alignment horizontal="center" vertical="center"/>
      <protection locked="0"/>
    </xf>
    <xf numFmtId="43" fontId="4" fillId="3" borderId="24" xfId="8" applyFont="1" applyFill="1" applyBorder="1" applyAlignment="1">
      <alignment horizontal="center" vertical="center"/>
    </xf>
    <xf numFmtId="3" fontId="4" fillId="3" borderId="1" xfId="4" applyNumberFormat="1" applyFont="1" applyFill="1" applyBorder="1" applyAlignment="1">
      <alignment horizontal="center" vertical="center"/>
    </xf>
    <xf numFmtId="2" fontId="4" fillId="3" borderId="2" xfId="4" applyNumberFormat="1" applyFont="1" applyFill="1" applyBorder="1" applyAlignment="1">
      <alignment horizontal="center" vertical="center"/>
    </xf>
    <xf numFmtId="43" fontId="4" fillId="3" borderId="2" xfId="4" applyNumberFormat="1" applyFont="1" applyFill="1" applyBorder="1" applyAlignment="1">
      <alignment horizontal="right" vertical="center"/>
    </xf>
    <xf numFmtId="166" fontId="7" fillId="3" borderId="2" xfId="8" applyNumberFormat="1" applyFont="1" applyFill="1" applyBorder="1" applyAlignment="1" applyProtection="1">
      <alignment horizontal="right" vertical="center"/>
      <protection locked="0"/>
    </xf>
    <xf numFmtId="3" fontId="10" fillId="0" borderId="0" xfId="11" applyNumberFormat="1" applyFont="1" applyAlignment="1">
      <alignment horizontal="center" vertical="center"/>
    </xf>
    <xf numFmtId="0" fontId="10" fillId="0" borderId="0" xfId="11" applyFont="1" applyAlignment="1">
      <alignment vertical="center"/>
    </xf>
    <xf numFmtId="43" fontId="11" fillId="0" borderId="0" xfId="11" applyNumberFormat="1" applyFont="1" applyAlignment="1">
      <alignment vertical="center"/>
    </xf>
    <xf numFmtId="0" fontId="2" fillId="0" borderId="0" xfId="12" applyFont="1" applyAlignment="1">
      <alignment vertical="center"/>
    </xf>
    <xf numFmtId="166" fontId="7" fillId="3" borderId="3" xfId="8" applyNumberFormat="1" applyFont="1" applyFill="1" applyBorder="1" applyAlignment="1" applyProtection="1">
      <alignment horizontal="right" vertical="center"/>
      <protection locked="0"/>
    </xf>
    <xf numFmtId="3" fontId="4" fillId="0" borderId="17" xfId="1" applyNumberFormat="1" applyFont="1" applyBorder="1" applyAlignment="1">
      <alignment horizontal="center" vertical="center"/>
    </xf>
    <xf numFmtId="2" fontId="4" fillId="0" borderId="18" xfId="1" applyNumberFormat="1" applyFont="1" applyBorder="1" applyAlignment="1">
      <alignment horizontal="center" vertical="center"/>
    </xf>
    <xf numFmtId="43" fontId="4" fillId="0" borderId="18" xfId="1" applyNumberFormat="1" applyFont="1" applyBorder="1" applyAlignment="1">
      <alignment horizontal="center" vertical="center"/>
    </xf>
    <xf numFmtId="43" fontId="4" fillId="0" borderId="18" xfId="8" applyFont="1" applyBorder="1" applyAlignment="1">
      <alignment horizontal="center" vertical="center"/>
    </xf>
    <xf numFmtId="165" fontId="12" fillId="0" borderId="19" xfId="8" applyNumberFormat="1" applyFont="1" applyBorder="1" applyAlignment="1">
      <alignment horizontal="center" vertical="center"/>
    </xf>
    <xf numFmtId="3" fontId="4" fillId="0" borderId="18" xfId="1" applyNumberFormat="1" applyFont="1" applyBorder="1" applyAlignment="1">
      <alignment horizontal="center" vertical="center"/>
    </xf>
    <xf numFmtId="3" fontId="2" fillId="0" borderId="7" xfId="5" applyNumberFormat="1" applyFont="1" applyBorder="1" applyAlignment="1">
      <alignment horizontal="center" vertical="center"/>
    </xf>
    <xf numFmtId="2" fontId="7" fillId="0" borderId="8" xfId="5" applyNumberFormat="1" applyFont="1" applyBorder="1" applyAlignment="1">
      <alignment horizontal="center" vertical="center" wrapText="1"/>
    </xf>
    <xf numFmtId="43" fontId="2" fillId="0" borderId="8" xfId="5" applyNumberFormat="1" applyFont="1" applyBorder="1" applyAlignment="1">
      <alignment horizontal="center" vertical="center" wrapText="1"/>
    </xf>
    <xf numFmtId="43" fontId="2" fillId="0" borderId="8" xfId="5" applyNumberFormat="1" applyFont="1" applyBorder="1" applyAlignment="1">
      <alignment vertical="center" wrapText="1"/>
    </xf>
    <xf numFmtId="43" fontId="2" fillId="0" borderId="8" xfId="8" applyBorder="1" applyAlignment="1">
      <alignment horizontal="center" vertical="center"/>
    </xf>
    <xf numFmtId="43" fontId="2" fillId="0" borderId="9" xfId="8" applyBorder="1" applyAlignment="1">
      <alignment horizontal="center" vertical="center"/>
    </xf>
    <xf numFmtId="3" fontId="4" fillId="0" borderId="4" xfId="5" applyNumberFormat="1" applyFont="1" applyBorder="1" applyAlignment="1">
      <alignment horizontal="center" vertical="center"/>
    </xf>
    <xf numFmtId="2" fontId="4" fillId="0" borderId="5" xfId="5" applyNumberFormat="1" applyFont="1" applyBorder="1" applyAlignment="1">
      <alignment horizontal="center" vertical="center"/>
    </xf>
    <xf numFmtId="43" fontId="4" fillId="0" borderId="5" xfId="5" applyNumberFormat="1" applyFont="1" applyBorder="1" applyAlignment="1">
      <alignment horizontal="center" vertical="center"/>
    </xf>
    <xf numFmtId="43" fontId="4" fillId="0" borderId="5" xfId="5" applyNumberFormat="1" applyFont="1" applyBorder="1" applyAlignment="1">
      <alignment vertical="center" wrapText="1"/>
    </xf>
    <xf numFmtId="43" fontId="4" fillId="0" borderId="5" xfId="8" applyFont="1" applyBorder="1" applyAlignment="1">
      <alignment vertical="center"/>
    </xf>
    <xf numFmtId="43" fontId="2" fillId="0" borderId="6" xfId="8" applyBorder="1" applyAlignment="1">
      <alignment horizontal="center" vertical="center"/>
    </xf>
    <xf numFmtId="2" fontId="13" fillId="0" borderId="5" xfId="5" applyNumberFormat="1" applyFont="1" applyBorder="1" applyAlignment="1">
      <alignment horizontal="center" vertical="center" wrapText="1"/>
    </xf>
    <xf numFmtId="3" fontId="2" fillId="0" borderId="4" xfId="9" applyNumberFormat="1" applyBorder="1" applyAlignment="1" applyProtection="1">
      <alignment horizontal="center" vertical="center"/>
      <protection locked="0"/>
    </xf>
    <xf numFmtId="43" fontId="2" fillId="0" borderId="6" xfId="8" applyBorder="1" applyAlignment="1" applyProtection="1">
      <alignment horizontal="left" vertical="center"/>
      <protection locked="0"/>
    </xf>
    <xf numFmtId="43" fontId="2" fillId="0" borderId="5" xfId="8" applyBorder="1" applyAlignment="1">
      <alignment horizontal="center" vertical="center"/>
    </xf>
    <xf numFmtId="167" fontId="2" fillId="0" borderId="4" xfId="9" applyNumberFormat="1" applyBorder="1" applyAlignment="1" applyProtection="1">
      <alignment horizontal="center" vertical="center"/>
      <protection locked="0"/>
    </xf>
    <xf numFmtId="43" fontId="2" fillId="0" borderId="5" xfId="8" applyBorder="1" applyAlignment="1">
      <alignment horizontal="right" vertical="center"/>
    </xf>
    <xf numFmtId="43" fontId="2" fillId="0" borderId="6" xfId="8" applyBorder="1" applyAlignment="1" applyProtection="1">
      <alignment vertical="center"/>
      <protection locked="0"/>
    </xf>
    <xf numFmtId="43" fontId="2" fillId="0" borderId="5" xfId="6" applyNumberFormat="1" applyFont="1" applyBorder="1" applyAlignment="1" applyProtection="1">
      <alignment vertical="center"/>
    </xf>
    <xf numFmtId="166" fontId="2" fillId="0" borderId="6" xfId="8" applyNumberFormat="1" applyBorder="1" applyAlignment="1" applyProtection="1">
      <alignment horizontal="right" vertical="center"/>
      <protection locked="0"/>
    </xf>
    <xf numFmtId="3" fontId="2" fillId="0" borderId="4" xfId="5" applyNumberFormat="1" applyFont="1" applyBorder="1" applyAlignment="1">
      <alignment horizontal="center" vertical="center"/>
    </xf>
    <xf numFmtId="43" fontId="2" fillId="0" borderId="5" xfId="1" applyNumberFormat="1" applyBorder="1" applyAlignment="1">
      <alignment horizontal="center" vertical="center"/>
    </xf>
    <xf numFmtId="43" fontId="2" fillId="2" borderId="5" xfId="8" applyFill="1" applyBorder="1" applyAlignment="1">
      <alignment horizontal="center" vertical="center"/>
    </xf>
    <xf numFmtId="43" fontId="2" fillId="2" borderId="5" xfId="8" applyFill="1" applyBorder="1" applyAlignment="1">
      <alignment horizontal="right" vertical="center"/>
    </xf>
    <xf numFmtId="0" fontId="2" fillId="0" borderId="5" xfId="1" applyBorder="1" applyAlignment="1">
      <alignment vertical="center" wrapText="1"/>
    </xf>
    <xf numFmtId="2" fontId="7" fillId="0" borderId="5" xfId="5" applyNumberFormat="1" applyFont="1" applyBorder="1" applyAlignment="1">
      <alignment horizontal="left" vertical="center"/>
    </xf>
    <xf numFmtId="0" fontId="2" fillId="0" borderId="5" xfId="2" applyBorder="1" applyAlignment="1">
      <alignment horizontal="justify" vertical="center" wrapText="1"/>
    </xf>
    <xf numFmtId="0" fontId="7" fillId="0" borderId="5" xfId="2" applyFont="1" applyBorder="1" applyAlignment="1">
      <alignment vertical="center" wrapText="1"/>
    </xf>
    <xf numFmtId="0" fontId="13" fillId="4" borderId="5" xfId="10" applyFont="1" applyFill="1" applyBorder="1" applyAlignment="1">
      <alignment horizontal="left" vertical="center" wrapText="1" shrinkToFit="1"/>
    </xf>
    <xf numFmtId="43" fontId="2" fillId="0" borderId="4" xfId="8" applyBorder="1" applyAlignment="1">
      <alignment horizontal="center" vertical="center"/>
    </xf>
    <xf numFmtId="0" fontId="2" fillId="0" borderId="5" xfId="1" applyBorder="1" applyAlignment="1">
      <alignment horizontal="left" vertical="center" wrapText="1"/>
    </xf>
    <xf numFmtId="43" fontId="2" fillId="0" borderId="5" xfId="8" applyBorder="1" applyAlignment="1" applyProtection="1">
      <alignment horizontal="right" vertical="center"/>
      <protection locked="0"/>
    </xf>
    <xf numFmtId="43" fontId="2" fillId="0" borderId="6" xfId="8" applyBorder="1" applyAlignment="1">
      <alignment vertical="center"/>
    </xf>
    <xf numFmtId="43" fontId="3" fillId="3" borderId="25" xfId="8" applyFont="1" applyFill="1" applyBorder="1" applyProtection="1">
      <protection locked="0"/>
    </xf>
    <xf numFmtId="43" fontId="4" fillId="5" borderId="17" xfId="8" applyFont="1" applyFill="1" applyBorder="1" applyAlignment="1">
      <alignment horizontal="center" vertical="center"/>
    </xf>
    <xf numFmtId="3" fontId="4" fillId="0" borderId="0" xfId="1" applyNumberFormat="1" applyFont="1" applyAlignment="1">
      <alignment horizontal="center" vertical="center"/>
    </xf>
    <xf numFmtId="2" fontId="4" fillId="0" borderId="0" xfId="1" applyNumberFormat="1" applyFont="1" applyAlignment="1">
      <alignment horizontal="center" vertical="center"/>
    </xf>
    <xf numFmtId="43" fontId="4" fillId="6" borderId="3" xfId="8" applyFont="1" applyFill="1" applyBorder="1" applyAlignment="1">
      <alignment horizontal="center" vertical="center" wrapText="1"/>
    </xf>
    <xf numFmtId="43" fontId="2" fillId="0" borderId="6" xfId="8" applyBorder="1" applyAlignment="1" applyProtection="1">
      <alignment horizontal="right" vertical="center"/>
      <protection locked="0"/>
    </xf>
    <xf numFmtId="2" fontId="13" fillId="0" borderId="5" xfId="5" applyNumberFormat="1" applyFont="1" applyBorder="1" applyAlignment="1">
      <alignment horizontal="left" vertical="center" wrapText="1"/>
    </xf>
    <xf numFmtId="2" fontId="2" fillId="0" borderId="5" xfId="5" applyNumberFormat="1" applyFont="1" applyBorder="1" applyAlignment="1">
      <alignment horizontal="justify" vertical="center" wrapText="1"/>
    </xf>
    <xf numFmtId="2" fontId="2" fillId="0" borderId="24" xfId="6" applyNumberFormat="1" applyFont="1" applyBorder="1" applyAlignment="1">
      <alignment horizontal="justify" vertical="center" wrapText="1"/>
      <protection locked="0"/>
    </xf>
    <xf numFmtId="2" fontId="2" fillId="0" borderId="5" xfId="1" applyNumberFormat="1" applyBorder="1" applyAlignment="1">
      <alignment vertical="center" wrapText="1"/>
    </xf>
    <xf numFmtId="43" fontId="2" fillId="0" borderId="5" xfId="5" applyNumberFormat="1" applyFont="1" applyBorder="1" applyAlignment="1">
      <alignment horizontal="center" vertical="center"/>
    </xf>
    <xf numFmtId="43" fontId="2" fillId="0" borderId="5" xfId="5" applyNumberFormat="1" applyFont="1" applyBorder="1" applyAlignment="1">
      <alignment vertical="center" wrapText="1"/>
    </xf>
    <xf numFmtId="0" fontId="2" fillId="0" borderId="5" xfId="2" applyBorder="1" applyAlignment="1">
      <alignment vertical="center"/>
    </xf>
    <xf numFmtId="2" fontId="2" fillId="0" borderId="4" xfId="5" applyNumberFormat="1" applyFont="1" applyBorder="1" applyAlignment="1">
      <alignment horizontal="center" vertical="center" wrapText="1"/>
    </xf>
    <xf numFmtId="43" fontId="2" fillId="0" borderId="5" xfId="8" applyBorder="1" applyAlignment="1">
      <alignment horizontal="center" vertical="center" wrapText="1"/>
    </xf>
    <xf numFmtId="2" fontId="9" fillId="0" borderId="5" xfId="5" applyNumberFormat="1" applyFont="1" applyBorder="1" applyAlignment="1">
      <alignment horizontal="left" vertical="center" wrapText="1"/>
    </xf>
    <xf numFmtId="43" fontId="2" fillId="0" borderId="6" xfId="8" applyBorder="1" applyAlignment="1" applyProtection="1">
      <alignment horizontal="center" vertical="center"/>
      <protection locked="0"/>
    </xf>
    <xf numFmtId="1" fontId="2" fillId="0" borderId="5" xfId="6" applyFont="1" applyBorder="1" applyAlignment="1">
      <alignment vertical="center" wrapText="1"/>
      <protection locked="0"/>
    </xf>
    <xf numFmtId="1" fontId="4" fillId="0" borderId="5" xfId="6" applyFont="1" applyBorder="1" applyAlignment="1">
      <alignment horizontal="justify" vertical="center" wrapText="1"/>
      <protection locked="0"/>
    </xf>
    <xf numFmtId="0" fontId="20" fillId="0" borderId="5" xfId="2" applyFont="1" applyBorder="1" applyAlignment="1">
      <alignment vertical="center" wrapText="1"/>
    </xf>
    <xf numFmtId="0" fontId="2" fillId="0" borderId="5" xfId="13" applyBorder="1" applyAlignment="1">
      <alignment horizontal="justify" vertical="center" wrapText="1"/>
    </xf>
    <xf numFmtId="2" fontId="2" fillId="0" borderId="5" xfId="6" applyNumberFormat="1" applyFont="1" applyBorder="1" applyAlignment="1" applyProtection="1">
      <alignment horizontal="justify" vertical="center" wrapText="1"/>
    </xf>
    <xf numFmtId="0" fontId="21" fillId="0" borderId="4" xfId="2" applyFont="1" applyBorder="1" applyAlignment="1">
      <alignment horizontal="center" vertical="center"/>
    </xf>
    <xf numFmtId="43" fontId="21" fillId="0" borderId="5" xfId="8" applyFont="1" applyBorder="1" applyAlignment="1">
      <alignment horizontal="center" vertical="center" wrapText="1"/>
    </xf>
    <xf numFmtId="43" fontId="21" fillId="0" borderId="5" xfId="2" applyNumberFormat="1" applyFont="1" applyBorder="1" applyAlignment="1">
      <alignment horizontal="center" vertical="center" wrapText="1"/>
    </xf>
    <xf numFmtId="43" fontId="21" fillId="0" borderId="6" xfId="8" applyFont="1" applyBorder="1" applyAlignment="1">
      <alignment horizontal="center" vertical="center" wrapText="1"/>
    </xf>
    <xf numFmtId="0" fontId="2" fillId="0" borderId="4" xfId="2" applyBorder="1" applyAlignment="1">
      <alignment horizontal="center" vertical="center" wrapText="1"/>
    </xf>
    <xf numFmtId="43" fontId="7" fillId="3" borderId="25" xfId="8" applyFont="1" applyFill="1" applyBorder="1" applyAlignment="1" applyProtection="1">
      <alignment horizontal="right" vertical="center"/>
      <protection locked="0"/>
    </xf>
    <xf numFmtId="43" fontId="4" fillId="0" borderId="18" xfId="3" applyFont="1" applyBorder="1" applyAlignment="1">
      <alignment horizontal="center" vertical="center"/>
    </xf>
    <xf numFmtId="165" fontId="12" fillId="0" borderId="19" xfId="3" applyNumberFormat="1" applyFont="1" applyBorder="1" applyAlignment="1">
      <alignment horizontal="center" vertical="center"/>
    </xf>
    <xf numFmtId="43" fontId="2" fillId="0" borderId="8" xfId="3" applyBorder="1" applyAlignment="1">
      <alignment horizontal="center" vertical="center"/>
    </xf>
    <xf numFmtId="43" fontId="2" fillId="0" borderId="9" xfId="3" applyBorder="1" applyAlignment="1">
      <alignment horizontal="center" vertical="center"/>
    </xf>
    <xf numFmtId="43" fontId="2" fillId="0" borderId="5" xfId="3" applyBorder="1" applyAlignment="1">
      <alignment horizontal="center" vertical="center" wrapText="1"/>
    </xf>
    <xf numFmtId="43" fontId="2" fillId="0" borderId="6" xfId="3" applyBorder="1" applyAlignment="1">
      <alignment horizontal="center" vertical="center"/>
    </xf>
    <xf numFmtId="2" fontId="7" fillId="0" borderId="5" xfId="5" applyNumberFormat="1" applyFont="1" applyBorder="1" applyAlignment="1">
      <alignment horizontal="justify" vertical="center" wrapText="1"/>
    </xf>
    <xf numFmtId="43" fontId="4" fillId="0" borderId="5" xfId="3" applyFont="1" applyBorder="1" applyAlignment="1">
      <alignment vertical="center"/>
    </xf>
    <xf numFmtId="43" fontId="2" fillId="0" borderId="5" xfId="5" applyNumberFormat="1" applyFont="1" applyBorder="1" applyAlignment="1">
      <alignment horizontal="center" vertical="center" wrapText="1"/>
    </xf>
    <xf numFmtId="43" fontId="2" fillId="2" borderId="5" xfId="3" applyFill="1" applyBorder="1" applyAlignment="1">
      <alignment horizontal="center" vertical="center"/>
    </xf>
    <xf numFmtId="166" fontId="2" fillId="0" borderId="6" xfId="3" applyNumberFormat="1" applyBorder="1" applyAlignment="1" applyProtection="1">
      <alignment horizontal="right" vertical="center"/>
      <protection locked="0"/>
    </xf>
    <xf numFmtId="43" fontId="2" fillId="0" borderId="5" xfId="3" applyBorder="1" applyAlignment="1">
      <alignment horizontal="center" vertical="center"/>
    </xf>
    <xf numFmtId="43" fontId="2" fillId="0" borderId="6" xfId="3" applyBorder="1" applyAlignment="1" applyProtection="1">
      <alignment vertical="center"/>
      <protection locked="0"/>
    </xf>
    <xf numFmtId="43" fontId="2" fillId="2" borderId="5" xfId="3" applyFill="1" applyBorder="1" applyAlignment="1">
      <alignment vertical="center"/>
    </xf>
    <xf numFmtId="43" fontId="2" fillId="0" borderId="6" xfId="3" applyBorder="1" applyAlignment="1" applyProtection="1">
      <alignment horizontal="center" vertical="center"/>
      <protection locked="0"/>
    </xf>
    <xf numFmtId="43" fontId="2" fillId="0" borderId="5" xfId="3" applyBorder="1" applyAlignment="1">
      <alignment horizontal="right" vertical="center"/>
    </xf>
    <xf numFmtId="43" fontId="2" fillId="2" borderId="5" xfId="3" applyFill="1" applyBorder="1" applyAlignment="1">
      <alignment horizontal="right" vertical="center"/>
    </xf>
    <xf numFmtId="43" fontId="2" fillId="0" borderId="4" xfId="3" applyBorder="1" applyAlignment="1">
      <alignment horizontal="center" vertical="center"/>
    </xf>
    <xf numFmtId="43" fontId="2" fillId="0" borderId="5" xfId="3" applyBorder="1" applyAlignment="1" applyProtection="1">
      <alignment horizontal="right" vertical="center"/>
      <protection locked="0"/>
    </xf>
    <xf numFmtId="43" fontId="2" fillId="0" borderId="6" xfId="3" applyBorder="1" applyAlignment="1">
      <alignment vertical="center"/>
    </xf>
    <xf numFmtId="4" fontId="2" fillId="2" borderId="5" xfId="8" applyNumberFormat="1" applyFill="1" applyBorder="1" applyAlignment="1">
      <alignment vertical="center"/>
    </xf>
    <xf numFmtId="2" fontId="2" fillId="0" borderId="5" xfId="5" applyNumberFormat="1" applyFont="1" applyBorder="1" applyAlignment="1">
      <alignment horizontal="justify" vertical="center" wrapText="1"/>
    </xf>
    <xf numFmtId="2" fontId="4" fillId="0" borderId="5" xfId="6" applyNumberFormat="1" applyFont="1" applyBorder="1" applyAlignment="1">
      <alignment horizontal="justify" vertical="center" wrapText="1"/>
      <protection locked="0"/>
    </xf>
    <xf numFmtId="0" fontId="10" fillId="0" borderId="0" xfId="7" applyFont="1" applyAlignment="1">
      <alignment vertical="center" wrapText="1"/>
    </xf>
    <xf numFmtId="2" fontId="4" fillId="0" borderId="5" xfId="5" applyNumberFormat="1" applyFont="1" applyBorder="1" applyAlignment="1">
      <alignment vertical="center" wrapText="1"/>
    </xf>
    <xf numFmtId="2" fontId="2" fillId="0" borderId="5" xfId="5" applyNumberFormat="1" applyFont="1" applyBorder="1" applyAlignment="1">
      <alignment vertical="center" wrapText="1"/>
    </xf>
    <xf numFmtId="0" fontId="3" fillId="5" borderId="17" xfId="1" applyFont="1" applyFill="1" applyBorder="1" applyAlignment="1">
      <alignment horizontal="center" vertical="center"/>
    </xf>
    <xf numFmtId="0" fontId="3" fillId="5" borderId="18" xfId="1" applyFont="1" applyFill="1" applyBorder="1" applyAlignment="1">
      <alignment horizontal="center" vertical="center"/>
    </xf>
    <xf numFmtId="0" fontId="3" fillId="5" borderId="19" xfId="1" applyFont="1" applyFill="1" applyBorder="1" applyAlignment="1">
      <alignment horizontal="center" vertical="center"/>
    </xf>
    <xf numFmtId="0" fontId="4" fillId="0" borderId="17" xfId="2" applyFont="1" applyBorder="1" applyAlignment="1">
      <alignment horizontal="center" vertical="center"/>
    </xf>
    <xf numFmtId="0" fontId="4" fillId="0" borderId="19" xfId="2" applyFont="1" applyBorder="1" applyAlignment="1">
      <alignment horizontal="center" vertical="center"/>
    </xf>
    <xf numFmtId="0" fontId="3" fillId="0" borderId="26" xfId="1" applyFont="1" applyBorder="1" applyAlignment="1">
      <alignment horizontal="center" vertical="center"/>
    </xf>
    <xf numFmtId="0" fontId="3" fillId="0" borderId="17" xfId="1" applyFont="1" applyBorder="1" applyAlignment="1">
      <alignment horizontal="center" vertical="center"/>
    </xf>
    <xf numFmtId="0" fontId="3" fillId="0" borderId="19" xfId="1" applyFont="1" applyBorder="1" applyAlignment="1">
      <alignment horizontal="center" vertical="center"/>
    </xf>
    <xf numFmtId="43" fontId="4" fillId="0" borderId="0" xfId="8" applyFont="1" applyAlignment="1">
      <alignment horizontal="center" vertical="center"/>
    </xf>
    <xf numFmtId="2" fontId="4" fillId="0" borderId="27" xfId="5" applyNumberFormat="1" applyFont="1" applyBorder="1" applyAlignment="1">
      <alignment horizontal="center" vertical="center" wrapText="1"/>
    </xf>
    <xf numFmtId="2" fontId="4" fillId="0" borderId="0" xfId="5" applyNumberFormat="1" applyFont="1" applyBorder="1" applyAlignment="1">
      <alignment horizontal="center" vertical="center" wrapText="1"/>
    </xf>
    <xf numFmtId="2" fontId="4" fillId="0" borderId="28" xfId="5" applyNumberFormat="1" applyFont="1" applyBorder="1" applyAlignment="1">
      <alignment horizontal="center" vertical="center" wrapText="1"/>
    </xf>
    <xf numFmtId="2" fontId="2" fillId="0" borderId="27" xfId="6" applyNumberFormat="1" applyFont="1" applyBorder="1" applyAlignment="1">
      <alignment horizontal="justify" vertical="center" wrapText="1"/>
      <protection locked="0"/>
    </xf>
    <xf numFmtId="2" fontId="2" fillId="0" borderId="0" xfId="6" applyNumberFormat="1" applyFont="1" applyAlignment="1">
      <alignment horizontal="justify" vertical="center" wrapText="1"/>
      <protection locked="0"/>
    </xf>
    <xf numFmtId="2" fontId="2" fillId="0" borderId="28" xfId="6" applyNumberFormat="1" applyFont="1" applyBorder="1" applyAlignment="1">
      <alignment horizontal="justify" vertical="center" wrapText="1"/>
      <protection locked="0"/>
    </xf>
    <xf numFmtId="2" fontId="2" fillId="0" borderId="27" xfId="5" applyNumberFormat="1" applyFont="1" applyBorder="1" applyAlignment="1">
      <alignment horizontal="center" vertical="center" wrapText="1"/>
    </xf>
    <xf numFmtId="2" fontId="2" fillId="0" borderId="0" xfId="5" applyNumberFormat="1" applyFont="1" applyBorder="1" applyAlignment="1">
      <alignment horizontal="center" vertical="center" wrapText="1"/>
    </xf>
    <xf numFmtId="2" fontId="2" fillId="0" borderId="28" xfId="5" applyNumberFormat="1" applyFont="1" applyBorder="1" applyAlignment="1">
      <alignment horizontal="center" vertical="center" wrapText="1"/>
    </xf>
  </cellXfs>
  <cellStyles count="15">
    <cellStyle name="Comma 10" xfId="8" xr:uid="{00000000-0005-0000-0000-000000000000}"/>
    <cellStyle name="Comma 2" xfId="3" xr:uid="{00000000-0005-0000-0000-000001000000}"/>
    <cellStyle name="Currency 2" xfId="14" xr:uid="{00000000-0005-0000-0000-000002000000}"/>
    <cellStyle name="MC" xfId="6" xr:uid="{00000000-0005-0000-0000-000003000000}"/>
    <cellStyle name="Normal" xfId="0" builtinId="0"/>
    <cellStyle name="Normal 11" xfId="2" xr:uid="{00000000-0005-0000-0000-000005000000}"/>
    <cellStyle name="Normal 19 2 2" xfId="7" xr:uid="{00000000-0005-0000-0000-000006000000}"/>
    <cellStyle name="Normal 19 2 2 2" xfId="11" xr:uid="{00000000-0005-0000-0000-000007000000}"/>
    <cellStyle name="Normal 2" xfId="12" xr:uid="{00000000-0005-0000-0000-000008000000}"/>
    <cellStyle name="Normal 2 2" xfId="4" xr:uid="{00000000-0005-0000-0000-000009000000}"/>
    <cellStyle name="Normal 3 5 2" xfId="5" xr:uid="{00000000-0005-0000-0000-00000A000000}"/>
    <cellStyle name="Normal_cstpln 2" xfId="1" xr:uid="{00000000-0005-0000-0000-00000B000000}"/>
    <cellStyle name="Normal_FORMAT-1" xfId="9" xr:uid="{00000000-0005-0000-0000-00000C000000}"/>
    <cellStyle name="Normal_Sheet1 2" xfId="13" xr:uid="{00000000-0005-0000-0000-00000D000000}"/>
    <cellStyle name="常规 2" xfId="10"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shraf-Elsharif\AppData\Local\Microsoft\Windows\Temporary%20Internet%20Files\Content.Outlook\XMWJ4GAB\FILE%2006\FISIK\BM\Kabupaten\(17)%20Gani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shraf-Elsharif\AppData\Local\Microsoft\Windows\Temporary%20Internet%20Files\Content.Outlook\XMWJ4GAB\DOCUME~1\Victor\LOCALS~1\Temp\DOCUME~1\Victor\LOCALS~1\Temp\2001\AMBASADOR\BQ-10%20MECH%2010-11-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d\TEMPO\lintec-sumic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er\d\m-form\BQ-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
      <sheetName val="Cov"/>
      <sheetName val="Rekp"/>
      <sheetName val="Rab"/>
      <sheetName val="Mob"/>
      <sheetName val="D3"/>
      <sheetName val="ND3"/>
      <sheetName val="D4"/>
      <sheetName val="ND4"/>
      <sheetName val="D6"/>
      <sheetName val="ND6"/>
      <sheetName val="D8"/>
      <sheetName val="ND8"/>
      <sheetName val="Ag H&amp;K"/>
      <sheetName val="BOW"/>
      <sheetName val="Basic"/>
      <sheetName val="Alat"/>
      <sheetName val="Alat Utama"/>
      <sheetName val="Sched"/>
      <sheetName val="Subkon"/>
      <sheetName val="MM"/>
      <sheetName val="%"/>
      <sheetName val="Ranking %"/>
      <sheetName val="D2"/>
      <sheetName val="ND2"/>
      <sheetName val="D7"/>
      <sheetName val="ND7"/>
      <sheetName val="K-Anl"/>
      <sheetName val="D5"/>
      <sheetName val="ND5"/>
      <sheetName val="Up &amp; bhn"/>
      <sheetName val="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sheetName val="K.TambahAC"/>
      <sheetName val="FH"/>
      <sheetName val="K.TambahFH"/>
      <sheetName val="Pipe"/>
      <sheetName val="valve"/>
      <sheetName val="valve 16k"/>
      <sheetName val="ASS-PL"/>
      <sheetName val="Fitting"/>
      <sheetName val="Ana duct"/>
      <sheetName val="Hsd Duct"/>
      <sheetName val="Grille"/>
      <sheetName val="DM"/>
      <sheetName val="Mo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X"/>
      <sheetName val="SRT"/>
      <sheetName val="ESCON"/>
      <sheetName val="SUM-PRO (4)"/>
      <sheetName val="SUM-PRO (3)"/>
      <sheetName val="SUM-PRO (2)"/>
      <sheetName val="SUM-PRO"/>
      <sheetName val="SEX (4)"/>
      <sheetName val="SEX (3)"/>
      <sheetName val="SEX (2)"/>
      <sheetName val="scope"/>
      <sheetName val="MAKER"/>
      <sheetName val="PRO-PH3"/>
      <sheetName val="PRO-PH2"/>
      <sheetName val="PRO"/>
      <sheetName val="BQ"/>
      <sheetName val="equipment"/>
      <sheetName val="B - Norelec"/>
      <sheetName val="A"/>
      <sheetName val="AHSbj"/>
      <sheetName val="K"/>
      <sheetName val="ANALISA GRS TENGAH"/>
      <sheetName val="Elektrikal"/>
    </sheetNames>
    <sheetDataSet>
      <sheetData sheetId="0" refreshError="1">
        <row r="7">
          <cell r="P7" t="str">
            <v xml:space="preserve">B U D G E T A R Y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ON"/>
      <sheetName val="SRT"/>
      <sheetName val="SCOPE"/>
      <sheetName val="MAKER"/>
      <sheetName val="BQ"/>
      <sheetName val="PROFIT"/>
      <sheetName val="SUM-PRO"/>
      <sheetName val="SEX"/>
      <sheetName val="HVAC"/>
      <sheetName val="DBP-0200"/>
      <sheetName val="spect"/>
      <sheetName val="Rab"/>
      <sheetName val="SAP"/>
      <sheetName val="BAG_2"/>
      <sheetName val="K"/>
      <sheetName val="Isolasi Luar Dalam"/>
      <sheetName val="Isolasi Lu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F10"/>
  <sheetViews>
    <sheetView tabSelected="1" zoomScaleNormal="100" zoomScaleSheetLayoutView="145" workbookViewId="0">
      <selection activeCell="B9" sqref="B9"/>
    </sheetView>
  </sheetViews>
  <sheetFormatPr defaultRowHeight="15"/>
  <cols>
    <col min="1" max="1" width="3.5703125" style="25" bestFit="1" customWidth="1"/>
    <col min="2" max="2" width="41.28515625" style="26" customWidth="1"/>
    <col min="3" max="3" width="8" style="27" customWidth="1"/>
    <col min="4" max="4" width="5.85546875" style="27" customWidth="1"/>
    <col min="5" max="5" width="12.7109375" style="28" customWidth="1"/>
    <col min="6" max="6" width="17.140625" style="28" customWidth="1"/>
    <col min="7" max="248" width="8.85546875" style="1"/>
    <col min="249" max="249" width="5.85546875" style="1" bestFit="1" customWidth="1"/>
    <col min="250" max="250" width="45.7109375" style="1" customWidth="1"/>
    <col min="251" max="251" width="7.85546875" style="1" bestFit="1" customWidth="1"/>
    <col min="252" max="252" width="7.7109375" style="1" bestFit="1" customWidth="1"/>
    <col min="253" max="254" width="16.85546875" style="1" bestFit="1" customWidth="1"/>
    <col min="255" max="504" width="8.85546875" style="1"/>
    <col min="505" max="505" width="5.85546875" style="1" bestFit="1" customWidth="1"/>
    <col min="506" max="506" width="45.7109375" style="1" customWidth="1"/>
    <col min="507" max="507" width="7.85546875" style="1" bestFit="1" customWidth="1"/>
    <col min="508" max="508" width="7.7109375" style="1" bestFit="1" customWidth="1"/>
    <col min="509" max="510" width="16.85546875" style="1" bestFit="1" customWidth="1"/>
    <col min="511" max="760" width="8.85546875" style="1"/>
    <col min="761" max="761" width="5.85546875" style="1" bestFit="1" customWidth="1"/>
    <col min="762" max="762" width="45.7109375" style="1" customWidth="1"/>
    <col min="763" max="763" width="7.85546875" style="1" bestFit="1" customWidth="1"/>
    <col min="764" max="764" width="7.7109375" style="1" bestFit="1" customWidth="1"/>
    <col min="765" max="766" width="16.85546875" style="1" bestFit="1" customWidth="1"/>
    <col min="767" max="1016" width="8.85546875" style="1"/>
    <col min="1017" max="1017" width="5.85546875" style="1" bestFit="1" customWidth="1"/>
    <col min="1018" max="1018" width="45.7109375" style="1" customWidth="1"/>
    <col min="1019" max="1019" width="7.85546875" style="1" bestFit="1" customWidth="1"/>
    <col min="1020" max="1020" width="7.7109375" style="1" bestFit="1" customWidth="1"/>
    <col min="1021" max="1022" width="16.85546875" style="1" bestFit="1" customWidth="1"/>
    <col min="1023" max="1272" width="8.85546875" style="1"/>
    <col min="1273" max="1273" width="5.85546875" style="1" bestFit="1" customWidth="1"/>
    <col min="1274" max="1274" width="45.7109375" style="1" customWidth="1"/>
    <col min="1275" max="1275" width="7.85546875" style="1" bestFit="1" customWidth="1"/>
    <col min="1276" max="1276" width="7.7109375" style="1" bestFit="1" customWidth="1"/>
    <col min="1277" max="1278" width="16.85546875" style="1" bestFit="1" customWidth="1"/>
    <col min="1279" max="1528" width="8.85546875" style="1"/>
    <col min="1529" max="1529" width="5.85546875" style="1" bestFit="1" customWidth="1"/>
    <col min="1530" max="1530" width="45.7109375" style="1" customWidth="1"/>
    <col min="1531" max="1531" width="7.85546875" style="1" bestFit="1" customWidth="1"/>
    <col min="1532" max="1532" width="7.7109375" style="1" bestFit="1" customWidth="1"/>
    <col min="1533" max="1534" width="16.85546875" style="1" bestFit="1" customWidth="1"/>
    <col min="1535" max="1784" width="8.85546875" style="1"/>
    <col min="1785" max="1785" width="5.85546875" style="1" bestFit="1" customWidth="1"/>
    <col min="1786" max="1786" width="45.7109375" style="1" customWidth="1"/>
    <col min="1787" max="1787" width="7.85546875" style="1" bestFit="1" customWidth="1"/>
    <col min="1788" max="1788" width="7.7109375" style="1" bestFit="1" customWidth="1"/>
    <col min="1789" max="1790" width="16.85546875" style="1" bestFit="1" customWidth="1"/>
    <col min="1791" max="2040" width="8.85546875" style="1"/>
    <col min="2041" max="2041" width="5.85546875" style="1" bestFit="1" customWidth="1"/>
    <col min="2042" max="2042" width="45.7109375" style="1" customWidth="1"/>
    <col min="2043" max="2043" width="7.85546875" style="1" bestFit="1" customWidth="1"/>
    <col min="2044" max="2044" width="7.7109375" style="1" bestFit="1" customWidth="1"/>
    <col min="2045" max="2046" width="16.85546875" style="1" bestFit="1" customWidth="1"/>
    <col min="2047" max="2296" width="8.85546875" style="1"/>
    <col min="2297" max="2297" width="5.85546875" style="1" bestFit="1" customWidth="1"/>
    <col min="2298" max="2298" width="45.7109375" style="1" customWidth="1"/>
    <col min="2299" max="2299" width="7.85546875" style="1" bestFit="1" customWidth="1"/>
    <col min="2300" max="2300" width="7.7109375" style="1" bestFit="1" customWidth="1"/>
    <col min="2301" max="2302" width="16.85546875" style="1" bestFit="1" customWidth="1"/>
    <col min="2303" max="2552" width="8.85546875" style="1"/>
    <col min="2553" max="2553" width="5.85546875" style="1" bestFit="1" customWidth="1"/>
    <col min="2554" max="2554" width="45.7109375" style="1" customWidth="1"/>
    <col min="2555" max="2555" width="7.85546875" style="1" bestFit="1" customWidth="1"/>
    <col min="2556" max="2556" width="7.7109375" style="1" bestFit="1" customWidth="1"/>
    <col min="2557" max="2558" width="16.85546875" style="1" bestFit="1" customWidth="1"/>
    <col min="2559" max="2808" width="8.85546875" style="1"/>
    <col min="2809" max="2809" width="5.85546875" style="1" bestFit="1" customWidth="1"/>
    <col min="2810" max="2810" width="45.7109375" style="1" customWidth="1"/>
    <col min="2811" max="2811" width="7.85546875" style="1" bestFit="1" customWidth="1"/>
    <col min="2812" max="2812" width="7.7109375" style="1" bestFit="1" customWidth="1"/>
    <col min="2813" max="2814" width="16.85546875" style="1" bestFit="1" customWidth="1"/>
    <col min="2815" max="3064" width="8.85546875" style="1"/>
    <col min="3065" max="3065" width="5.85546875" style="1" bestFit="1" customWidth="1"/>
    <col min="3066" max="3066" width="45.7109375" style="1" customWidth="1"/>
    <col min="3067" max="3067" width="7.85546875" style="1" bestFit="1" customWidth="1"/>
    <col min="3068" max="3068" width="7.7109375" style="1" bestFit="1" customWidth="1"/>
    <col min="3069" max="3070" width="16.85546875" style="1" bestFit="1" customWidth="1"/>
    <col min="3071" max="3320" width="8.85546875" style="1"/>
    <col min="3321" max="3321" width="5.85546875" style="1" bestFit="1" customWidth="1"/>
    <col min="3322" max="3322" width="45.7109375" style="1" customWidth="1"/>
    <col min="3323" max="3323" width="7.85546875" style="1" bestFit="1" customWidth="1"/>
    <col min="3324" max="3324" width="7.7109375" style="1" bestFit="1" customWidth="1"/>
    <col min="3325" max="3326" width="16.85546875" style="1" bestFit="1" customWidth="1"/>
    <col min="3327" max="3576" width="8.85546875" style="1"/>
    <col min="3577" max="3577" width="5.85546875" style="1" bestFit="1" customWidth="1"/>
    <col min="3578" max="3578" width="45.7109375" style="1" customWidth="1"/>
    <col min="3579" max="3579" width="7.85546875" style="1" bestFit="1" customWidth="1"/>
    <col min="3580" max="3580" width="7.7109375" style="1" bestFit="1" customWidth="1"/>
    <col min="3581" max="3582" width="16.85546875" style="1" bestFit="1" customWidth="1"/>
    <col min="3583" max="3832" width="8.85546875" style="1"/>
    <col min="3833" max="3833" width="5.85546875" style="1" bestFit="1" customWidth="1"/>
    <col min="3834" max="3834" width="45.7109375" style="1" customWidth="1"/>
    <col min="3835" max="3835" width="7.85546875" style="1" bestFit="1" customWidth="1"/>
    <col min="3836" max="3836" width="7.7109375" style="1" bestFit="1" customWidth="1"/>
    <col min="3837" max="3838" width="16.85546875" style="1" bestFit="1" customWidth="1"/>
    <col min="3839" max="4088" width="8.85546875" style="1"/>
    <col min="4089" max="4089" width="5.85546875" style="1" bestFit="1" customWidth="1"/>
    <col min="4090" max="4090" width="45.7109375" style="1" customWidth="1"/>
    <col min="4091" max="4091" width="7.85546875" style="1" bestFit="1" customWidth="1"/>
    <col min="4092" max="4092" width="7.7109375" style="1" bestFit="1" customWidth="1"/>
    <col min="4093" max="4094" width="16.85546875" style="1" bestFit="1" customWidth="1"/>
    <col min="4095" max="4344" width="8.85546875" style="1"/>
    <col min="4345" max="4345" width="5.85546875" style="1" bestFit="1" customWidth="1"/>
    <col min="4346" max="4346" width="45.7109375" style="1" customWidth="1"/>
    <col min="4347" max="4347" width="7.85546875" style="1" bestFit="1" customWidth="1"/>
    <col min="4348" max="4348" width="7.7109375" style="1" bestFit="1" customWidth="1"/>
    <col min="4349" max="4350" width="16.85546875" style="1" bestFit="1" customWidth="1"/>
    <col min="4351" max="4600" width="8.85546875" style="1"/>
    <col min="4601" max="4601" width="5.85546875" style="1" bestFit="1" customWidth="1"/>
    <col min="4602" max="4602" width="45.7109375" style="1" customWidth="1"/>
    <col min="4603" max="4603" width="7.85546875" style="1" bestFit="1" customWidth="1"/>
    <col min="4604" max="4604" width="7.7109375" style="1" bestFit="1" customWidth="1"/>
    <col min="4605" max="4606" width="16.85546875" style="1" bestFit="1" customWidth="1"/>
    <col min="4607" max="4856" width="8.85546875" style="1"/>
    <col min="4857" max="4857" width="5.85546875" style="1" bestFit="1" customWidth="1"/>
    <col min="4858" max="4858" width="45.7109375" style="1" customWidth="1"/>
    <col min="4859" max="4859" width="7.85546875" style="1" bestFit="1" customWidth="1"/>
    <col min="4860" max="4860" width="7.7109375" style="1" bestFit="1" customWidth="1"/>
    <col min="4861" max="4862" width="16.85546875" style="1" bestFit="1" customWidth="1"/>
    <col min="4863" max="5112" width="8.85546875" style="1"/>
    <col min="5113" max="5113" width="5.85546875" style="1" bestFit="1" customWidth="1"/>
    <col min="5114" max="5114" width="45.7109375" style="1" customWidth="1"/>
    <col min="5115" max="5115" width="7.85546875" style="1" bestFit="1" customWidth="1"/>
    <col min="5116" max="5116" width="7.7109375" style="1" bestFit="1" customWidth="1"/>
    <col min="5117" max="5118" width="16.85546875" style="1" bestFit="1" customWidth="1"/>
    <col min="5119" max="5368" width="8.85546875" style="1"/>
    <col min="5369" max="5369" width="5.85546875" style="1" bestFit="1" customWidth="1"/>
    <col min="5370" max="5370" width="45.7109375" style="1" customWidth="1"/>
    <col min="5371" max="5371" width="7.85546875" style="1" bestFit="1" customWidth="1"/>
    <col min="5372" max="5372" width="7.7109375" style="1" bestFit="1" customWidth="1"/>
    <col min="5373" max="5374" width="16.85546875" style="1" bestFit="1" customWidth="1"/>
    <col min="5375" max="5624" width="8.85546875" style="1"/>
    <col min="5625" max="5625" width="5.85546875" style="1" bestFit="1" customWidth="1"/>
    <col min="5626" max="5626" width="45.7109375" style="1" customWidth="1"/>
    <col min="5627" max="5627" width="7.85546875" style="1" bestFit="1" customWidth="1"/>
    <col min="5628" max="5628" width="7.7109375" style="1" bestFit="1" customWidth="1"/>
    <col min="5629" max="5630" width="16.85546875" style="1" bestFit="1" customWidth="1"/>
    <col min="5631" max="5880" width="8.85546875" style="1"/>
    <col min="5881" max="5881" width="5.85546875" style="1" bestFit="1" customWidth="1"/>
    <col min="5882" max="5882" width="45.7109375" style="1" customWidth="1"/>
    <col min="5883" max="5883" width="7.85546875" style="1" bestFit="1" customWidth="1"/>
    <col min="5884" max="5884" width="7.7109375" style="1" bestFit="1" customWidth="1"/>
    <col min="5885" max="5886" width="16.85546875" style="1" bestFit="1" customWidth="1"/>
    <col min="5887" max="6136" width="8.85546875" style="1"/>
    <col min="6137" max="6137" width="5.85546875" style="1" bestFit="1" customWidth="1"/>
    <col min="6138" max="6138" width="45.7109375" style="1" customWidth="1"/>
    <col min="6139" max="6139" width="7.85546875" style="1" bestFit="1" customWidth="1"/>
    <col min="6140" max="6140" width="7.7109375" style="1" bestFit="1" customWidth="1"/>
    <col min="6141" max="6142" width="16.85546875" style="1" bestFit="1" customWidth="1"/>
    <col min="6143" max="6392" width="8.85546875" style="1"/>
    <col min="6393" max="6393" width="5.85546875" style="1" bestFit="1" customWidth="1"/>
    <col min="6394" max="6394" width="45.7109375" style="1" customWidth="1"/>
    <col min="6395" max="6395" width="7.85546875" style="1" bestFit="1" customWidth="1"/>
    <col min="6396" max="6396" width="7.7109375" style="1" bestFit="1" customWidth="1"/>
    <col min="6397" max="6398" width="16.85546875" style="1" bestFit="1" customWidth="1"/>
    <col min="6399" max="6648" width="8.85546875" style="1"/>
    <col min="6649" max="6649" width="5.85546875" style="1" bestFit="1" customWidth="1"/>
    <col min="6650" max="6650" width="45.7109375" style="1" customWidth="1"/>
    <col min="6651" max="6651" width="7.85546875" style="1" bestFit="1" customWidth="1"/>
    <col min="6652" max="6652" width="7.7109375" style="1" bestFit="1" customWidth="1"/>
    <col min="6653" max="6654" width="16.85546875" style="1" bestFit="1" customWidth="1"/>
    <col min="6655" max="6904" width="8.85546875" style="1"/>
    <col min="6905" max="6905" width="5.85546875" style="1" bestFit="1" customWidth="1"/>
    <col min="6906" max="6906" width="45.7109375" style="1" customWidth="1"/>
    <col min="6907" max="6907" width="7.85546875" style="1" bestFit="1" customWidth="1"/>
    <col min="6908" max="6908" width="7.7109375" style="1" bestFit="1" customWidth="1"/>
    <col min="6909" max="6910" width="16.85546875" style="1" bestFit="1" customWidth="1"/>
    <col min="6911" max="7160" width="8.85546875" style="1"/>
    <col min="7161" max="7161" width="5.85546875" style="1" bestFit="1" customWidth="1"/>
    <col min="7162" max="7162" width="45.7109375" style="1" customWidth="1"/>
    <col min="7163" max="7163" width="7.85546875" style="1" bestFit="1" customWidth="1"/>
    <col min="7164" max="7164" width="7.7109375" style="1" bestFit="1" customWidth="1"/>
    <col min="7165" max="7166" width="16.85546875" style="1" bestFit="1" customWidth="1"/>
    <col min="7167" max="7416" width="8.85546875" style="1"/>
    <col min="7417" max="7417" width="5.85546875" style="1" bestFit="1" customWidth="1"/>
    <col min="7418" max="7418" width="45.7109375" style="1" customWidth="1"/>
    <col min="7419" max="7419" width="7.85546875" style="1" bestFit="1" customWidth="1"/>
    <col min="7420" max="7420" width="7.7109375" style="1" bestFit="1" customWidth="1"/>
    <col min="7421" max="7422" width="16.85546875" style="1" bestFit="1" customWidth="1"/>
    <col min="7423" max="7672" width="8.85546875" style="1"/>
    <col min="7673" max="7673" width="5.85546875" style="1" bestFit="1" customWidth="1"/>
    <col min="7674" max="7674" width="45.7109375" style="1" customWidth="1"/>
    <col min="7675" max="7675" width="7.85546875" style="1" bestFit="1" customWidth="1"/>
    <col min="7676" max="7676" width="7.7109375" style="1" bestFit="1" customWidth="1"/>
    <col min="7677" max="7678" width="16.85546875" style="1" bestFit="1" customWidth="1"/>
    <col min="7679" max="7928" width="8.85546875" style="1"/>
    <col min="7929" max="7929" width="5.85546875" style="1" bestFit="1" customWidth="1"/>
    <col min="7930" max="7930" width="45.7109375" style="1" customWidth="1"/>
    <col min="7931" max="7931" width="7.85546875" style="1" bestFit="1" customWidth="1"/>
    <col min="7932" max="7932" width="7.7109375" style="1" bestFit="1" customWidth="1"/>
    <col min="7933" max="7934" width="16.85546875" style="1" bestFit="1" customWidth="1"/>
    <col min="7935" max="8184" width="8.85546875" style="1"/>
    <col min="8185" max="8185" width="5.85546875" style="1" bestFit="1" customWidth="1"/>
    <col min="8186" max="8186" width="45.7109375" style="1" customWidth="1"/>
    <col min="8187" max="8187" width="7.85546875" style="1" bestFit="1" customWidth="1"/>
    <col min="8188" max="8188" width="7.7109375" style="1" bestFit="1" customWidth="1"/>
    <col min="8189" max="8190" width="16.85546875" style="1" bestFit="1" customWidth="1"/>
    <col min="8191" max="8440" width="8.85546875" style="1"/>
    <col min="8441" max="8441" width="5.85546875" style="1" bestFit="1" customWidth="1"/>
    <col min="8442" max="8442" width="45.7109375" style="1" customWidth="1"/>
    <col min="8443" max="8443" width="7.85546875" style="1" bestFit="1" customWidth="1"/>
    <col min="8444" max="8444" width="7.7109375" style="1" bestFit="1" customWidth="1"/>
    <col min="8445" max="8446" width="16.85546875" style="1" bestFit="1" customWidth="1"/>
    <col min="8447" max="8696" width="8.85546875" style="1"/>
    <col min="8697" max="8697" width="5.85546875" style="1" bestFit="1" customWidth="1"/>
    <col min="8698" max="8698" width="45.7109375" style="1" customWidth="1"/>
    <col min="8699" max="8699" width="7.85546875" style="1" bestFit="1" customWidth="1"/>
    <col min="8700" max="8700" width="7.7109375" style="1" bestFit="1" customWidth="1"/>
    <col min="8701" max="8702" width="16.85546875" style="1" bestFit="1" customWidth="1"/>
    <col min="8703" max="8952" width="8.85546875" style="1"/>
    <col min="8953" max="8953" width="5.85546875" style="1" bestFit="1" customWidth="1"/>
    <col min="8954" max="8954" width="45.7109375" style="1" customWidth="1"/>
    <col min="8955" max="8955" width="7.85546875" style="1" bestFit="1" customWidth="1"/>
    <col min="8956" max="8956" width="7.7109375" style="1" bestFit="1" customWidth="1"/>
    <col min="8957" max="8958" width="16.85546875" style="1" bestFit="1" customWidth="1"/>
    <col min="8959" max="9208" width="8.85546875" style="1"/>
    <col min="9209" max="9209" width="5.85546875" style="1" bestFit="1" customWidth="1"/>
    <col min="9210" max="9210" width="45.7109375" style="1" customWidth="1"/>
    <col min="9211" max="9211" width="7.85546875" style="1" bestFit="1" customWidth="1"/>
    <col min="9212" max="9212" width="7.7109375" style="1" bestFit="1" customWidth="1"/>
    <col min="9213" max="9214" width="16.85546875" style="1" bestFit="1" customWidth="1"/>
    <col min="9215" max="9464" width="8.85546875" style="1"/>
    <col min="9465" max="9465" width="5.85546875" style="1" bestFit="1" customWidth="1"/>
    <col min="9466" max="9466" width="45.7109375" style="1" customWidth="1"/>
    <col min="9467" max="9467" width="7.85546875" style="1" bestFit="1" customWidth="1"/>
    <col min="9468" max="9468" width="7.7109375" style="1" bestFit="1" customWidth="1"/>
    <col min="9469" max="9470" width="16.85546875" style="1" bestFit="1" customWidth="1"/>
    <col min="9471" max="9720" width="8.85546875" style="1"/>
    <col min="9721" max="9721" width="5.85546875" style="1" bestFit="1" customWidth="1"/>
    <col min="9722" max="9722" width="45.7109375" style="1" customWidth="1"/>
    <col min="9723" max="9723" width="7.85546875" style="1" bestFit="1" customWidth="1"/>
    <col min="9724" max="9724" width="7.7109375" style="1" bestFit="1" customWidth="1"/>
    <col min="9725" max="9726" width="16.85546875" style="1" bestFit="1" customWidth="1"/>
    <col min="9727" max="9976" width="8.85546875" style="1"/>
    <col min="9977" max="9977" width="5.85546875" style="1" bestFit="1" customWidth="1"/>
    <col min="9978" max="9978" width="45.7109375" style="1" customWidth="1"/>
    <col min="9979" max="9979" width="7.85546875" style="1" bestFit="1" customWidth="1"/>
    <col min="9980" max="9980" width="7.7109375" style="1" bestFit="1" customWidth="1"/>
    <col min="9981" max="9982" width="16.85546875" style="1" bestFit="1" customWidth="1"/>
    <col min="9983" max="10232" width="8.85546875" style="1"/>
    <col min="10233" max="10233" width="5.85546875" style="1" bestFit="1" customWidth="1"/>
    <col min="10234" max="10234" width="45.7109375" style="1" customWidth="1"/>
    <col min="10235" max="10235" width="7.85546875" style="1" bestFit="1" customWidth="1"/>
    <col min="10236" max="10236" width="7.7109375" style="1" bestFit="1" customWidth="1"/>
    <col min="10237" max="10238" width="16.85546875" style="1" bestFit="1" customWidth="1"/>
    <col min="10239" max="10488" width="8.85546875" style="1"/>
    <col min="10489" max="10489" width="5.85546875" style="1" bestFit="1" customWidth="1"/>
    <col min="10490" max="10490" width="45.7109375" style="1" customWidth="1"/>
    <col min="10491" max="10491" width="7.85546875" style="1" bestFit="1" customWidth="1"/>
    <col min="10492" max="10492" width="7.7109375" style="1" bestFit="1" customWidth="1"/>
    <col min="10493" max="10494" width="16.85546875" style="1" bestFit="1" customWidth="1"/>
    <col min="10495" max="10744" width="8.85546875" style="1"/>
    <col min="10745" max="10745" width="5.85546875" style="1" bestFit="1" customWidth="1"/>
    <col min="10746" max="10746" width="45.7109375" style="1" customWidth="1"/>
    <col min="10747" max="10747" width="7.85546875" style="1" bestFit="1" customWidth="1"/>
    <col min="10748" max="10748" width="7.7109375" style="1" bestFit="1" customWidth="1"/>
    <col min="10749" max="10750" width="16.85546875" style="1" bestFit="1" customWidth="1"/>
    <col min="10751" max="11000" width="8.85546875" style="1"/>
    <col min="11001" max="11001" width="5.85546875" style="1" bestFit="1" customWidth="1"/>
    <col min="11002" max="11002" width="45.7109375" style="1" customWidth="1"/>
    <col min="11003" max="11003" width="7.85546875" style="1" bestFit="1" customWidth="1"/>
    <col min="11004" max="11004" width="7.7109375" style="1" bestFit="1" customWidth="1"/>
    <col min="11005" max="11006" width="16.85546875" style="1" bestFit="1" customWidth="1"/>
    <col min="11007" max="11256" width="8.85546875" style="1"/>
    <col min="11257" max="11257" width="5.85546875" style="1" bestFit="1" customWidth="1"/>
    <col min="11258" max="11258" width="45.7109375" style="1" customWidth="1"/>
    <col min="11259" max="11259" width="7.85546875" style="1" bestFit="1" customWidth="1"/>
    <col min="11260" max="11260" width="7.7109375" style="1" bestFit="1" customWidth="1"/>
    <col min="11261" max="11262" width="16.85546875" style="1" bestFit="1" customWidth="1"/>
    <col min="11263" max="11512" width="8.85546875" style="1"/>
    <col min="11513" max="11513" width="5.85546875" style="1" bestFit="1" customWidth="1"/>
    <col min="11514" max="11514" width="45.7109375" style="1" customWidth="1"/>
    <col min="11515" max="11515" width="7.85546875" style="1" bestFit="1" customWidth="1"/>
    <col min="11516" max="11516" width="7.7109375" style="1" bestFit="1" customWidth="1"/>
    <col min="11517" max="11518" width="16.85546875" style="1" bestFit="1" customWidth="1"/>
    <col min="11519" max="11768" width="8.85546875" style="1"/>
    <col min="11769" max="11769" width="5.85546875" style="1" bestFit="1" customWidth="1"/>
    <col min="11770" max="11770" width="45.7109375" style="1" customWidth="1"/>
    <col min="11771" max="11771" width="7.85546875" style="1" bestFit="1" customWidth="1"/>
    <col min="11772" max="11772" width="7.7109375" style="1" bestFit="1" customWidth="1"/>
    <col min="11773" max="11774" width="16.85546875" style="1" bestFit="1" customWidth="1"/>
    <col min="11775" max="12024" width="8.85546875" style="1"/>
    <col min="12025" max="12025" width="5.85546875" style="1" bestFit="1" customWidth="1"/>
    <col min="12026" max="12026" width="45.7109375" style="1" customWidth="1"/>
    <col min="12027" max="12027" width="7.85546875" style="1" bestFit="1" customWidth="1"/>
    <col min="12028" max="12028" width="7.7109375" style="1" bestFit="1" customWidth="1"/>
    <col min="12029" max="12030" width="16.85546875" style="1" bestFit="1" customWidth="1"/>
    <col min="12031" max="12280" width="8.85546875" style="1"/>
    <col min="12281" max="12281" width="5.85546875" style="1" bestFit="1" customWidth="1"/>
    <col min="12282" max="12282" width="45.7109375" style="1" customWidth="1"/>
    <col min="12283" max="12283" width="7.85546875" style="1" bestFit="1" customWidth="1"/>
    <col min="12284" max="12284" width="7.7109375" style="1" bestFit="1" customWidth="1"/>
    <col min="12285" max="12286" width="16.85546875" style="1" bestFit="1" customWidth="1"/>
    <col min="12287" max="12536" width="8.85546875" style="1"/>
    <col min="12537" max="12537" width="5.85546875" style="1" bestFit="1" customWidth="1"/>
    <col min="12538" max="12538" width="45.7109375" style="1" customWidth="1"/>
    <col min="12539" max="12539" width="7.85546875" style="1" bestFit="1" customWidth="1"/>
    <col min="12540" max="12540" width="7.7109375" style="1" bestFit="1" customWidth="1"/>
    <col min="12541" max="12542" width="16.85546875" style="1" bestFit="1" customWidth="1"/>
    <col min="12543" max="12792" width="8.85546875" style="1"/>
    <col min="12793" max="12793" width="5.85546875" style="1" bestFit="1" customWidth="1"/>
    <col min="12794" max="12794" width="45.7109375" style="1" customWidth="1"/>
    <col min="12795" max="12795" width="7.85546875" style="1" bestFit="1" customWidth="1"/>
    <col min="12796" max="12796" width="7.7109375" style="1" bestFit="1" customWidth="1"/>
    <col min="12797" max="12798" width="16.85546875" style="1" bestFit="1" customWidth="1"/>
    <col min="12799" max="13048" width="8.85546875" style="1"/>
    <col min="13049" max="13049" width="5.85546875" style="1" bestFit="1" customWidth="1"/>
    <col min="13050" max="13050" width="45.7109375" style="1" customWidth="1"/>
    <col min="13051" max="13051" width="7.85546875" style="1" bestFit="1" customWidth="1"/>
    <col min="13052" max="13052" width="7.7109375" style="1" bestFit="1" customWidth="1"/>
    <col min="13053" max="13054" width="16.85546875" style="1" bestFit="1" customWidth="1"/>
    <col min="13055" max="13304" width="8.85546875" style="1"/>
    <col min="13305" max="13305" width="5.85546875" style="1" bestFit="1" customWidth="1"/>
    <col min="13306" max="13306" width="45.7109375" style="1" customWidth="1"/>
    <col min="13307" max="13307" width="7.85546875" style="1" bestFit="1" customWidth="1"/>
    <col min="13308" max="13308" width="7.7109375" style="1" bestFit="1" customWidth="1"/>
    <col min="13309" max="13310" width="16.85546875" style="1" bestFit="1" customWidth="1"/>
    <col min="13311" max="13560" width="8.85546875" style="1"/>
    <col min="13561" max="13561" width="5.85546875" style="1" bestFit="1" customWidth="1"/>
    <col min="13562" max="13562" width="45.7109375" style="1" customWidth="1"/>
    <col min="13563" max="13563" width="7.85546875" style="1" bestFit="1" customWidth="1"/>
    <col min="13564" max="13564" width="7.7109375" style="1" bestFit="1" customWidth="1"/>
    <col min="13565" max="13566" width="16.85546875" style="1" bestFit="1" customWidth="1"/>
    <col min="13567" max="13816" width="8.85546875" style="1"/>
    <col min="13817" max="13817" width="5.85546875" style="1" bestFit="1" customWidth="1"/>
    <col min="13818" max="13818" width="45.7109375" style="1" customWidth="1"/>
    <col min="13819" max="13819" width="7.85546875" style="1" bestFit="1" customWidth="1"/>
    <col min="13820" max="13820" width="7.7109375" style="1" bestFit="1" customWidth="1"/>
    <col min="13821" max="13822" width="16.85546875" style="1" bestFit="1" customWidth="1"/>
    <col min="13823" max="14072" width="8.85546875" style="1"/>
    <col min="14073" max="14073" width="5.85546875" style="1" bestFit="1" customWidth="1"/>
    <col min="14074" max="14074" width="45.7109375" style="1" customWidth="1"/>
    <col min="14075" max="14075" width="7.85546875" style="1" bestFit="1" customWidth="1"/>
    <col min="14076" max="14076" width="7.7109375" style="1" bestFit="1" customWidth="1"/>
    <col min="14077" max="14078" width="16.85546875" style="1" bestFit="1" customWidth="1"/>
    <col min="14079" max="14328" width="8.85546875" style="1"/>
    <col min="14329" max="14329" width="5.85546875" style="1" bestFit="1" customWidth="1"/>
    <col min="14330" max="14330" width="45.7109375" style="1" customWidth="1"/>
    <col min="14331" max="14331" width="7.85546875" style="1" bestFit="1" customWidth="1"/>
    <col min="14332" max="14332" width="7.7109375" style="1" bestFit="1" customWidth="1"/>
    <col min="14333" max="14334" width="16.85546875" style="1" bestFit="1" customWidth="1"/>
    <col min="14335" max="14584" width="8.85546875" style="1"/>
    <col min="14585" max="14585" width="5.85546875" style="1" bestFit="1" customWidth="1"/>
    <col min="14586" max="14586" width="45.7109375" style="1" customWidth="1"/>
    <col min="14587" max="14587" width="7.85546875" style="1" bestFit="1" customWidth="1"/>
    <col min="14588" max="14588" width="7.7109375" style="1" bestFit="1" customWidth="1"/>
    <col min="14589" max="14590" width="16.85546875" style="1" bestFit="1" customWidth="1"/>
    <col min="14591" max="14840" width="8.85546875" style="1"/>
    <col min="14841" max="14841" width="5.85546875" style="1" bestFit="1" customWidth="1"/>
    <col min="14842" max="14842" width="45.7109375" style="1" customWidth="1"/>
    <col min="14843" max="14843" width="7.85546875" style="1" bestFit="1" customWidth="1"/>
    <col min="14844" max="14844" width="7.7109375" style="1" bestFit="1" customWidth="1"/>
    <col min="14845" max="14846" width="16.85546875" style="1" bestFit="1" customWidth="1"/>
    <col min="14847" max="15096" width="8.85546875" style="1"/>
    <col min="15097" max="15097" width="5.85546875" style="1" bestFit="1" customWidth="1"/>
    <col min="15098" max="15098" width="45.7109375" style="1" customWidth="1"/>
    <col min="15099" max="15099" width="7.85546875" style="1" bestFit="1" customWidth="1"/>
    <col min="15100" max="15100" width="7.7109375" style="1" bestFit="1" customWidth="1"/>
    <col min="15101" max="15102" width="16.85546875" style="1" bestFit="1" customWidth="1"/>
    <col min="15103" max="15352" width="8.85546875" style="1"/>
    <col min="15353" max="15353" width="5.85546875" style="1" bestFit="1" customWidth="1"/>
    <col min="15354" max="15354" width="45.7109375" style="1" customWidth="1"/>
    <col min="15355" max="15355" width="7.85546875" style="1" bestFit="1" customWidth="1"/>
    <col min="15356" max="15356" width="7.7109375" style="1" bestFit="1" customWidth="1"/>
    <col min="15357" max="15358" width="16.85546875" style="1" bestFit="1" customWidth="1"/>
    <col min="15359" max="15608" width="8.85546875" style="1"/>
    <col min="15609" max="15609" width="5.85546875" style="1" bestFit="1" customWidth="1"/>
    <col min="15610" max="15610" width="45.7109375" style="1" customWidth="1"/>
    <col min="15611" max="15611" width="7.85546875" style="1" bestFit="1" customWidth="1"/>
    <col min="15612" max="15612" width="7.7109375" style="1" bestFit="1" customWidth="1"/>
    <col min="15613" max="15614" width="16.85546875" style="1" bestFit="1" customWidth="1"/>
    <col min="15615" max="15864" width="8.85546875" style="1"/>
    <col min="15865" max="15865" width="5.85546875" style="1" bestFit="1" customWidth="1"/>
    <col min="15866" max="15866" width="45.7109375" style="1" customWidth="1"/>
    <col min="15867" max="15867" width="7.85546875" style="1" bestFit="1" customWidth="1"/>
    <col min="15868" max="15868" width="7.7109375" style="1" bestFit="1" customWidth="1"/>
    <col min="15869" max="15870" width="16.85546875" style="1" bestFit="1" customWidth="1"/>
    <col min="15871" max="16120" width="8.85546875" style="1"/>
    <col min="16121" max="16121" width="5.85546875" style="1" bestFit="1" customWidth="1"/>
    <col min="16122" max="16122" width="45.7109375" style="1" customWidth="1"/>
    <col min="16123" max="16123" width="7.85546875" style="1" bestFit="1" customWidth="1"/>
    <col min="16124" max="16124" width="7.7109375" style="1" bestFit="1" customWidth="1"/>
    <col min="16125" max="16126" width="16.85546875" style="1" bestFit="1" customWidth="1"/>
    <col min="16127" max="16384" width="8.85546875" style="1"/>
  </cols>
  <sheetData>
    <row r="1" spans="1:6" ht="21" customHeight="1" thickBot="1">
      <c r="A1" s="162" t="s">
        <v>153</v>
      </c>
      <c r="B1" s="163"/>
      <c r="C1" s="163"/>
      <c r="D1" s="164"/>
      <c r="E1" s="165" t="s">
        <v>94</v>
      </c>
      <c r="F1" s="166"/>
    </row>
    <row r="2" spans="1:6" ht="15" customHeight="1" thickBot="1">
      <c r="A2" s="2"/>
      <c r="B2" s="3" t="s">
        <v>1</v>
      </c>
      <c r="C2" s="4"/>
      <c r="D2" s="4"/>
      <c r="E2" s="5"/>
      <c r="F2" s="6">
        <f>F10</f>
        <v>0</v>
      </c>
    </row>
    <row r="3" spans="1:6" ht="9" customHeight="1" thickBot="1">
      <c r="A3" s="7"/>
      <c r="B3" s="3"/>
      <c r="C3" s="4"/>
      <c r="D3" s="4"/>
      <c r="E3" s="5"/>
      <c r="F3" s="5"/>
    </row>
    <row r="4" spans="1:6" ht="19.149999999999999" customHeight="1">
      <c r="A4" s="8" t="s">
        <v>0</v>
      </c>
      <c r="B4" s="9" t="s">
        <v>2</v>
      </c>
      <c r="C4" s="10" t="s">
        <v>3</v>
      </c>
      <c r="D4" s="10" t="s">
        <v>4</v>
      </c>
      <c r="E4" s="11" t="s">
        <v>5</v>
      </c>
      <c r="F4" s="12" t="s">
        <v>6</v>
      </c>
    </row>
    <row r="5" spans="1:6" ht="25.5">
      <c r="A5" s="13">
        <v>1</v>
      </c>
      <c r="B5" s="14" t="s">
        <v>152</v>
      </c>
      <c r="C5" s="15">
        <v>1</v>
      </c>
      <c r="D5" s="16" t="s">
        <v>7</v>
      </c>
      <c r="E5" s="17"/>
      <c r="F5" s="18">
        <f>$C5*E5</f>
        <v>0</v>
      </c>
    </row>
    <row r="6" spans="1:6" ht="12.75">
      <c r="A6" s="13">
        <v>2</v>
      </c>
      <c r="B6" s="14" t="s">
        <v>8</v>
      </c>
      <c r="C6" s="15">
        <v>1</v>
      </c>
      <c r="D6" s="16" t="s">
        <v>7</v>
      </c>
      <c r="E6" s="17"/>
      <c r="F6" s="18">
        <f>$C6*E6</f>
        <v>0</v>
      </c>
    </row>
    <row r="7" spans="1:6" ht="18" customHeight="1">
      <c r="A7" s="13">
        <v>3</v>
      </c>
      <c r="B7" s="14" t="s">
        <v>139</v>
      </c>
      <c r="C7" s="15">
        <v>1</v>
      </c>
      <c r="D7" s="16" t="s">
        <v>7</v>
      </c>
      <c r="E7" s="17"/>
      <c r="F7" s="18">
        <f>$C7*E7</f>
        <v>0</v>
      </c>
    </row>
    <row r="8" spans="1:6" ht="18" customHeight="1">
      <c r="A8" s="13">
        <v>4</v>
      </c>
      <c r="B8" s="14" t="s">
        <v>138</v>
      </c>
      <c r="C8" s="15">
        <v>1</v>
      </c>
      <c r="D8" s="16" t="s">
        <v>7</v>
      </c>
      <c r="E8" s="17"/>
      <c r="F8" s="18">
        <f>$C8*E8</f>
        <v>0</v>
      </c>
    </row>
    <row r="9" spans="1:6" ht="12.75">
      <c r="A9" s="13">
        <v>5</v>
      </c>
      <c r="B9" s="14" t="s">
        <v>151</v>
      </c>
      <c r="C9" s="15">
        <v>1</v>
      </c>
      <c r="D9" s="16" t="s">
        <v>7</v>
      </c>
      <c r="E9" s="17"/>
      <c r="F9" s="18">
        <f>$C9*E9</f>
        <v>0</v>
      </c>
    </row>
    <row r="10" spans="1:6" ht="21" customHeight="1" thickBot="1">
      <c r="A10" s="19"/>
      <c r="B10" s="20" t="s">
        <v>9</v>
      </c>
      <c r="C10" s="21"/>
      <c r="D10" s="22"/>
      <c r="E10" s="23"/>
      <c r="F10" s="24">
        <f>SUM(F5:F9)</f>
        <v>0</v>
      </c>
    </row>
  </sheetData>
  <mergeCells count="2">
    <mergeCell ref="A1:D1"/>
    <mergeCell ref="E1:F1"/>
  </mergeCells>
  <printOptions horizontalCentered="1"/>
  <pageMargins left="0.37" right="0.25" top="0.75" bottom="0.75" header="0.3" footer="0.3"/>
  <pageSetup paperSize="9" scale="97" orientation="portrait" r:id="rId1"/>
  <headerFooter alignWithMargins="0">
    <oddFooter>&amp;L&amp;F&amp;R&amp;A -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95"/>
  <sheetViews>
    <sheetView zoomScale="130" zoomScaleNormal="130" zoomScaleSheetLayoutView="130" workbookViewId="0">
      <pane xSplit="4" ySplit="4" topLeftCell="E56" activePane="bottomRight" state="frozen"/>
      <selection pane="topRight" activeCell="E1" sqref="E1"/>
      <selection pane="bottomLeft" activeCell="A5" sqref="A5"/>
      <selection pane="bottomRight" activeCell="F4" sqref="F4"/>
    </sheetView>
  </sheetViews>
  <sheetFormatPr defaultRowHeight="15"/>
  <cols>
    <col min="1" max="1" width="5.85546875" style="25" bestFit="1" customWidth="1"/>
    <col min="2" max="2" width="45.7109375" style="26" customWidth="1"/>
    <col min="3" max="3" width="8" style="27" bestFit="1" customWidth="1"/>
    <col min="4" max="4" width="5.85546875" style="27" bestFit="1" customWidth="1"/>
    <col min="5" max="5" width="12.7109375" style="28" customWidth="1"/>
    <col min="6" max="6" width="17.140625" style="28" customWidth="1"/>
    <col min="7" max="242" width="8.85546875" style="1"/>
    <col min="243" max="243" width="5.85546875" style="1" bestFit="1" customWidth="1"/>
    <col min="244" max="244" width="45.7109375" style="1" customWidth="1"/>
    <col min="245" max="245" width="7.85546875" style="1" bestFit="1" customWidth="1"/>
    <col min="246" max="246" width="7.7109375" style="1" bestFit="1" customWidth="1"/>
    <col min="247" max="248" width="16.85546875" style="1" bestFit="1" customWidth="1"/>
    <col min="249" max="498" width="8.85546875" style="1"/>
    <col min="499" max="499" width="5.85546875" style="1" bestFit="1" customWidth="1"/>
    <col min="500" max="500" width="45.7109375" style="1" customWidth="1"/>
    <col min="501" max="501" width="7.85546875" style="1" bestFit="1" customWidth="1"/>
    <col min="502" max="502" width="7.7109375" style="1" bestFit="1" customWidth="1"/>
    <col min="503" max="504" width="16.85546875" style="1" bestFit="1" customWidth="1"/>
    <col min="505" max="754" width="8.85546875" style="1"/>
    <col min="755" max="755" width="5.85546875" style="1" bestFit="1" customWidth="1"/>
    <col min="756" max="756" width="45.7109375" style="1" customWidth="1"/>
    <col min="757" max="757" width="7.85546875" style="1" bestFit="1" customWidth="1"/>
    <col min="758" max="758" width="7.7109375" style="1" bestFit="1" customWidth="1"/>
    <col min="759" max="760" width="16.85546875" style="1" bestFit="1" customWidth="1"/>
    <col min="761" max="1010" width="8.85546875" style="1"/>
    <col min="1011" max="1011" width="5.85546875" style="1" bestFit="1" customWidth="1"/>
    <col min="1012" max="1012" width="45.7109375" style="1" customWidth="1"/>
    <col min="1013" max="1013" width="7.85546875" style="1" bestFit="1" customWidth="1"/>
    <col min="1014" max="1014" width="7.7109375" style="1" bestFit="1" customWidth="1"/>
    <col min="1015" max="1016" width="16.85546875" style="1" bestFit="1" customWidth="1"/>
    <col min="1017" max="1266" width="8.85546875" style="1"/>
    <col min="1267" max="1267" width="5.85546875" style="1" bestFit="1" customWidth="1"/>
    <col min="1268" max="1268" width="45.7109375" style="1" customWidth="1"/>
    <col min="1269" max="1269" width="7.85546875" style="1" bestFit="1" customWidth="1"/>
    <col min="1270" max="1270" width="7.7109375" style="1" bestFit="1" customWidth="1"/>
    <col min="1271" max="1272" width="16.85546875" style="1" bestFit="1" customWidth="1"/>
    <col min="1273" max="1522" width="8.85546875" style="1"/>
    <col min="1523" max="1523" width="5.85546875" style="1" bestFit="1" customWidth="1"/>
    <col min="1524" max="1524" width="45.7109375" style="1" customWidth="1"/>
    <col min="1525" max="1525" width="7.85546875" style="1" bestFit="1" customWidth="1"/>
    <col min="1526" max="1526" width="7.7109375" style="1" bestFit="1" customWidth="1"/>
    <col min="1527" max="1528" width="16.85546875" style="1" bestFit="1" customWidth="1"/>
    <col min="1529" max="1778" width="8.85546875" style="1"/>
    <col min="1779" max="1779" width="5.85546875" style="1" bestFit="1" customWidth="1"/>
    <col min="1780" max="1780" width="45.7109375" style="1" customWidth="1"/>
    <col min="1781" max="1781" width="7.85546875" style="1" bestFit="1" customWidth="1"/>
    <col min="1782" max="1782" width="7.7109375" style="1" bestFit="1" customWidth="1"/>
    <col min="1783" max="1784" width="16.85546875" style="1" bestFit="1" customWidth="1"/>
    <col min="1785" max="2034" width="8.85546875" style="1"/>
    <col min="2035" max="2035" width="5.85546875" style="1" bestFit="1" customWidth="1"/>
    <col min="2036" max="2036" width="45.7109375" style="1" customWidth="1"/>
    <col min="2037" max="2037" width="7.85546875" style="1" bestFit="1" customWidth="1"/>
    <col min="2038" max="2038" width="7.7109375" style="1" bestFit="1" customWidth="1"/>
    <col min="2039" max="2040" width="16.85546875" style="1" bestFit="1" customWidth="1"/>
    <col min="2041" max="2290" width="8.85546875" style="1"/>
    <col min="2291" max="2291" width="5.85546875" style="1" bestFit="1" customWidth="1"/>
    <col min="2292" max="2292" width="45.7109375" style="1" customWidth="1"/>
    <col min="2293" max="2293" width="7.85546875" style="1" bestFit="1" customWidth="1"/>
    <col min="2294" max="2294" width="7.7109375" style="1" bestFit="1" customWidth="1"/>
    <col min="2295" max="2296" width="16.85546875" style="1" bestFit="1" customWidth="1"/>
    <col min="2297" max="2546" width="8.85546875" style="1"/>
    <col min="2547" max="2547" width="5.85546875" style="1" bestFit="1" customWidth="1"/>
    <col min="2548" max="2548" width="45.7109375" style="1" customWidth="1"/>
    <col min="2549" max="2549" width="7.85546875" style="1" bestFit="1" customWidth="1"/>
    <col min="2550" max="2550" width="7.7109375" style="1" bestFit="1" customWidth="1"/>
    <col min="2551" max="2552" width="16.85546875" style="1" bestFit="1" customWidth="1"/>
    <col min="2553" max="2802" width="8.85546875" style="1"/>
    <col min="2803" max="2803" width="5.85546875" style="1" bestFit="1" customWidth="1"/>
    <col min="2804" max="2804" width="45.7109375" style="1" customWidth="1"/>
    <col min="2805" max="2805" width="7.85546875" style="1" bestFit="1" customWidth="1"/>
    <col min="2806" max="2806" width="7.7109375" style="1" bestFit="1" customWidth="1"/>
    <col min="2807" max="2808" width="16.85546875" style="1" bestFit="1" customWidth="1"/>
    <col min="2809" max="3058" width="8.85546875" style="1"/>
    <col min="3059" max="3059" width="5.85546875" style="1" bestFit="1" customWidth="1"/>
    <col min="3060" max="3060" width="45.7109375" style="1" customWidth="1"/>
    <col min="3061" max="3061" width="7.85546875" style="1" bestFit="1" customWidth="1"/>
    <col min="3062" max="3062" width="7.7109375" style="1" bestFit="1" customWidth="1"/>
    <col min="3063" max="3064" width="16.85546875" style="1" bestFit="1" customWidth="1"/>
    <col min="3065" max="3314" width="8.85546875" style="1"/>
    <col min="3315" max="3315" width="5.85546875" style="1" bestFit="1" customWidth="1"/>
    <col min="3316" max="3316" width="45.7109375" style="1" customWidth="1"/>
    <col min="3317" max="3317" width="7.85546875" style="1" bestFit="1" customWidth="1"/>
    <col min="3318" max="3318" width="7.7109375" style="1" bestFit="1" customWidth="1"/>
    <col min="3319" max="3320" width="16.85546875" style="1" bestFit="1" customWidth="1"/>
    <col min="3321" max="3570" width="8.85546875" style="1"/>
    <col min="3571" max="3571" width="5.85546875" style="1" bestFit="1" customWidth="1"/>
    <col min="3572" max="3572" width="45.7109375" style="1" customWidth="1"/>
    <col min="3573" max="3573" width="7.85546875" style="1" bestFit="1" customWidth="1"/>
    <col min="3574" max="3574" width="7.7109375" style="1" bestFit="1" customWidth="1"/>
    <col min="3575" max="3576" width="16.85546875" style="1" bestFit="1" customWidth="1"/>
    <col min="3577" max="3826" width="8.85546875" style="1"/>
    <col min="3827" max="3827" width="5.85546875" style="1" bestFit="1" customWidth="1"/>
    <col min="3828" max="3828" width="45.7109375" style="1" customWidth="1"/>
    <col min="3829" max="3829" width="7.85546875" style="1" bestFit="1" customWidth="1"/>
    <col min="3830" max="3830" width="7.7109375" style="1" bestFit="1" customWidth="1"/>
    <col min="3831" max="3832" width="16.85546875" style="1" bestFit="1" customWidth="1"/>
    <col min="3833" max="4082" width="8.85546875" style="1"/>
    <col min="4083" max="4083" width="5.85546875" style="1" bestFit="1" customWidth="1"/>
    <col min="4084" max="4084" width="45.7109375" style="1" customWidth="1"/>
    <col min="4085" max="4085" width="7.85546875" style="1" bestFit="1" customWidth="1"/>
    <col min="4086" max="4086" width="7.7109375" style="1" bestFit="1" customWidth="1"/>
    <col min="4087" max="4088" width="16.85546875" style="1" bestFit="1" customWidth="1"/>
    <col min="4089" max="4338" width="8.85546875" style="1"/>
    <col min="4339" max="4339" width="5.85546875" style="1" bestFit="1" customWidth="1"/>
    <col min="4340" max="4340" width="45.7109375" style="1" customWidth="1"/>
    <col min="4341" max="4341" width="7.85546875" style="1" bestFit="1" customWidth="1"/>
    <col min="4342" max="4342" width="7.7109375" style="1" bestFit="1" customWidth="1"/>
    <col min="4343" max="4344" width="16.85546875" style="1" bestFit="1" customWidth="1"/>
    <col min="4345" max="4594" width="8.85546875" style="1"/>
    <col min="4595" max="4595" width="5.85546875" style="1" bestFit="1" customWidth="1"/>
    <col min="4596" max="4596" width="45.7109375" style="1" customWidth="1"/>
    <col min="4597" max="4597" width="7.85546875" style="1" bestFit="1" customWidth="1"/>
    <col min="4598" max="4598" width="7.7109375" style="1" bestFit="1" customWidth="1"/>
    <col min="4599" max="4600" width="16.85546875" style="1" bestFit="1" customWidth="1"/>
    <col min="4601" max="4850" width="8.85546875" style="1"/>
    <col min="4851" max="4851" width="5.85546875" style="1" bestFit="1" customWidth="1"/>
    <col min="4852" max="4852" width="45.7109375" style="1" customWidth="1"/>
    <col min="4853" max="4853" width="7.85546875" style="1" bestFit="1" customWidth="1"/>
    <col min="4854" max="4854" width="7.7109375" style="1" bestFit="1" customWidth="1"/>
    <col min="4855" max="4856" width="16.85546875" style="1" bestFit="1" customWidth="1"/>
    <col min="4857" max="5106" width="8.85546875" style="1"/>
    <col min="5107" max="5107" width="5.85546875" style="1" bestFit="1" customWidth="1"/>
    <col min="5108" max="5108" width="45.7109375" style="1" customWidth="1"/>
    <col min="5109" max="5109" width="7.85546875" style="1" bestFit="1" customWidth="1"/>
    <col min="5110" max="5110" width="7.7109375" style="1" bestFit="1" customWidth="1"/>
    <col min="5111" max="5112" width="16.85546875" style="1" bestFit="1" customWidth="1"/>
    <col min="5113" max="5362" width="8.85546875" style="1"/>
    <col min="5363" max="5363" width="5.85546875" style="1" bestFit="1" customWidth="1"/>
    <col min="5364" max="5364" width="45.7109375" style="1" customWidth="1"/>
    <col min="5365" max="5365" width="7.85546875" style="1" bestFit="1" customWidth="1"/>
    <col min="5366" max="5366" width="7.7109375" style="1" bestFit="1" customWidth="1"/>
    <col min="5367" max="5368" width="16.85546875" style="1" bestFit="1" customWidth="1"/>
    <col min="5369" max="5618" width="8.85546875" style="1"/>
    <col min="5619" max="5619" width="5.85546875" style="1" bestFit="1" customWidth="1"/>
    <col min="5620" max="5620" width="45.7109375" style="1" customWidth="1"/>
    <col min="5621" max="5621" width="7.85546875" style="1" bestFit="1" customWidth="1"/>
    <col min="5622" max="5622" width="7.7109375" style="1" bestFit="1" customWidth="1"/>
    <col min="5623" max="5624" width="16.85546875" style="1" bestFit="1" customWidth="1"/>
    <col min="5625" max="5874" width="8.85546875" style="1"/>
    <col min="5875" max="5875" width="5.85546875" style="1" bestFit="1" customWidth="1"/>
    <col min="5876" max="5876" width="45.7109375" style="1" customWidth="1"/>
    <col min="5877" max="5877" width="7.85546875" style="1" bestFit="1" customWidth="1"/>
    <col min="5878" max="5878" width="7.7109375" style="1" bestFit="1" customWidth="1"/>
    <col min="5879" max="5880" width="16.85546875" style="1" bestFit="1" customWidth="1"/>
    <col min="5881" max="6130" width="8.85546875" style="1"/>
    <col min="6131" max="6131" width="5.85546875" style="1" bestFit="1" customWidth="1"/>
    <col min="6132" max="6132" width="45.7109375" style="1" customWidth="1"/>
    <col min="6133" max="6133" width="7.85546875" style="1" bestFit="1" customWidth="1"/>
    <col min="6134" max="6134" width="7.7109375" style="1" bestFit="1" customWidth="1"/>
    <col min="6135" max="6136" width="16.85546875" style="1" bestFit="1" customWidth="1"/>
    <col min="6137" max="6386" width="8.85546875" style="1"/>
    <col min="6387" max="6387" width="5.85546875" style="1" bestFit="1" customWidth="1"/>
    <col min="6388" max="6388" width="45.7109375" style="1" customWidth="1"/>
    <col min="6389" max="6389" width="7.85546875" style="1" bestFit="1" customWidth="1"/>
    <col min="6390" max="6390" width="7.7109375" style="1" bestFit="1" customWidth="1"/>
    <col min="6391" max="6392" width="16.85546875" style="1" bestFit="1" customWidth="1"/>
    <col min="6393" max="6642" width="8.85546875" style="1"/>
    <col min="6643" max="6643" width="5.85546875" style="1" bestFit="1" customWidth="1"/>
    <col min="6644" max="6644" width="45.7109375" style="1" customWidth="1"/>
    <col min="6645" max="6645" width="7.85546875" style="1" bestFit="1" customWidth="1"/>
    <col min="6646" max="6646" width="7.7109375" style="1" bestFit="1" customWidth="1"/>
    <col min="6647" max="6648" width="16.85546875" style="1" bestFit="1" customWidth="1"/>
    <col min="6649" max="6898" width="8.85546875" style="1"/>
    <col min="6899" max="6899" width="5.85546875" style="1" bestFit="1" customWidth="1"/>
    <col min="6900" max="6900" width="45.7109375" style="1" customWidth="1"/>
    <col min="6901" max="6901" width="7.85546875" style="1" bestFit="1" customWidth="1"/>
    <col min="6902" max="6902" width="7.7109375" style="1" bestFit="1" customWidth="1"/>
    <col min="6903" max="6904" width="16.85546875" style="1" bestFit="1" customWidth="1"/>
    <col min="6905" max="7154" width="8.85546875" style="1"/>
    <col min="7155" max="7155" width="5.85546875" style="1" bestFit="1" customWidth="1"/>
    <col min="7156" max="7156" width="45.7109375" style="1" customWidth="1"/>
    <col min="7157" max="7157" width="7.85546875" style="1" bestFit="1" customWidth="1"/>
    <col min="7158" max="7158" width="7.7109375" style="1" bestFit="1" customWidth="1"/>
    <col min="7159" max="7160" width="16.85546875" style="1" bestFit="1" customWidth="1"/>
    <col min="7161" max="7410" width="8.85546875" style="1"/>
    <col min="7411" max="7411" width="5.85546875" style="1" bestFit="1" customWidth="1"/>
    <col min="7412" max="7412" width="45.7109375" style="1" customWidth="1"/>
    <col min="7413" max="7413" width="7.85546875" style="1" bestFit="1" customWidth="1"/>
    <col min="7414" max="7414" width="7.7109375" style="1" bestFit="1" customWidth="1"/>
    <col min="7415" max="7416" width="16.85546875" style="1" bestFit="1" customWidth="1"/>
    <col min="7417" max="7666" width="8.85546875" style="1"/>
    <col min="7667" max="7667" width="5.85546875" style="1" bestFit="1" customWidth="1"/>
    <col min="7668" max="7668" width="45.7109375" style="1" customWidth="1"/>
    <col min="7669" max="7669" width="7.85546875" style="1" bestFit="1" customWidth="1"/>
    <col min="7670" max="7670" width="7.7109375" style="1" bestFit="1" customWidth="1"/>
    <col min="7671" max="7672" width="16.85546875" style="1" bestFit="1" customWidth="1"/>
    <col min="7673" max="7922" width="8.85546875" style="1"/>
    <col min="7923" max="7923" width="5.85546875" style="1" bestFit="1" customWidth="1"/>
    <col min="7924" max="7924" width="45.7109375" style="1" customWidth="1"/>
    <col min="7925" max="7925" width="7.85546875" style="1" bestFit="1" customWidth="1"/>
    <col min="7926" max="7926" width="7.7109375" style="1" bestFit="1" customWidth="1"/>
    <col min="7927" max="7928" width="16.85546875" style="1" bestFit="1" customWidth="1"/>
    <col min="7929" max="8178" width="8.85546875" style="1"/>
    <col min="8179" max="8179" width="5.85546875" style="1" bestFit="1" customWidth="1"/>
    <col min="8180" max="8180" width="45.7109375" style="1" customWidth="1"/>
    <col min="8181" max="8181" width="7.85546875" style="1" bestFit="1" customWidth="1"/>
    <col min="8182" max="8182" width="7.7109375" style="1" bestFit="1" customWidth="1"/>
    <col min="8183" max="8184" width="16.85546875" style="1" bestFit="1" customWidth="1"/>
    <col min="8185" max="8434" width="8.85546875" style="1"/>
    <col min="8435" max="8435" width="5.85546875" style="1" bestFit="1" customWidth="1"/>
    <col min="8436" max="8436" width="45.7109375" style="1" customWidth="1"/>
    <col min="8437" max="8437" width="7.85546875" style="1" bestFit="1" customWidth="1"/>
    <col min="8438" max="8438" width="7.7109375" style="1" bestFit="1" customWidth="1"/>
    <col min="8439" max="8440" width="16.85546875" style="1" bestFit="1" customWidth="1"/>
    <col min="8441" max="8690" width="8.85546875" style="1"/>
    <col min="8691" max="8691" width="5.85546875" style="1" bestFit="1" customWidth="1"/>
    <col min="8692" max="8692" width="45.7109375" style="1" customWidth="1"/>
    <col min="8693" max="8693" width="7.85546875" style="1" bestFit="1" customWidth="1"/>
    <col min="8694" max="8694" width="7.7109375" style="1" bestFit="1" customWidth="1"/>
    <col min="8695" max="8696" width="16.85546875" style="1" bestFit="1" customWidth="1"/>
    <col min="8697" max="8946" width="8.85546875" style="1"/>
    <col min="8947" max="8947" width="5.85546875" style="1" bestFit="1" customWidth="1"/>
    <col min="8948" max="8948" width="45.7109375" style="1" customWidth="1"/>
    <col min="8949" max="8949" width="7.85546875" style="1" bestFit="1" customWidth="1"/>
    <col min="8950" max="8950" width="7.7109375" style="1" bestFit="1" customWidth="1"/>
    <col min="8951" max="8952" width="16.85546875" style="1" bestFit="1" customWidth="1"/>
    <col min="8953" max="9202" width="8.85546875" style="1"/>
    <col min="9203" max="9203" width="5.85546875" style="1" bestFit="1" customWidth="1"/>
    <col min="9204" max="9204" width="45.7109375" style="1" customWidth="1"/>
    <col min="9205" max="9205" width="7.85546875" style="1" bestFit="1" customWidth="1"/>
    <col min="9206" max="9206" width="7.7109375" style="1" bestFit="1" customWidth="1"/>
    <col min="9207" max="9208" width="16.85546875" style="1" bestFit="1" customWidth="1"/>
    <col min="9209" max="9458" width="8.85546875" style="1"/>
    <col min="9459" max="9459" width="5.85546875" style="1" bestFit="1" customWidth="1"/>
    <col min="9460" max="9460" width="45.7109375" style="1" customWidth="1"/>
    <col min="9461" max="9461" width="7.85546875" style="1" bestFit="1" customWidth="1"/>
    <col min="9462" max="9462" width="7.7109375" style="1" bestFit="1" customWidth="1"/>
    <col min="9463" max="9464" width="16.85546875" style="1" bestFit="1" customWidth="1"/>
    <col min="9465" max="9714" width="8.85546875" style="1"/>
    <col min="9715" max="9715" width="5.85546875" style="1" bestFit="1" customWidth="1"/>
    <col min="9716" max="9716" width="45.7109375" style="1" customWidth="1"/>
    <col min="9717" max="9717" width="7.85546875" style="1" bestFit="1" customWidth="1"/>
    <col min="9718" max="9718" width="7.7109375" style="1" bestFit="1" customWidth="1"/>
    <col min="9719" max="9720" width="16.85546875" style="1" bestFit="1" customWidth="1"/>
    <col min="9721" max="9970" width="8.85546875" style="1"/>
    <col min="9971" max="9971" width="5.85546875" style="1" bestFit="1" customWidth="1"/>
    <col min="9972" max="9972" width="45.7109375" style="1" customWidth="1"/>
    <col min="9973" max="9973" width="7.85546875" style="1" bestFit="1" customWidth="1"/>
    <col min="9974" max="9974" width="7.7109375" style="1" bestFit="1" customWidth="1"/>
    <col min="9975" max="9976" width="16.85546875" style="1" bestFit="1" customWidth="1"/>
    <col min="9977" max="10226" width="8.85546875" style="1"/>
    <col min="10227" max="10227" width="5.85546875" style="1" bestFit="1" customWidth="1"/>
    <col min="10228" max="10228" width="45.7109375" style="1" customWidth="1"/>
    <col min="10229" max="10229" width="7.85546875" style="1" bestFit="1" customWidth="1"/>
    <col min="10230" max="10230" width="7.7109375" style="1" bestFit="1" customWidth="1"/>
    <col min="10231" max="10232" width="16.85546875" style="1" bestFit="1" customWidth="1"/>
    <col min="10233" max="10482" width="8.85546875" style="1"/>
    <col min="10483" max="10483" width="5.85546875" style="1" bestFit="1" customWidth="1"/>
    <col min="10484" max="10484" width="45.7109375" style="1" customWidth="1"/>
    <col min="10485" max="10485" width="7.85546875" style="1" bestFit="1" customWidth="1"/>
    <col min="10486" max="10486" width="7.7109375" style="1" bestFit="1" customWidth="1"/>
    <col min="10487" max="10488" width="16.85546875" style="1" bestFit="1" customWidth="1"/>
    <col min="10489" max="10738" width="8.85546875" style="1"/>
    <col min="10739" max="10739" width="5.85546875" style="1" bestFit="1" customWidth="1"/>
    <col min="10740" max="10740" width="45.7109375" style="1" customWidth="1"/>
    <col min="10741" max="10741" width="7.85546875" style="1" bestFit="1" customWidth="1"/>
    <col min="10742" max="10742" width="7.7109375" style="1" bestFit="1" customWidth="1"/>
    <col min="10743" max="10744" width="16.85546875" style="1" bestFit="1" customWidth="1"/>
    <col min="10745" max="10994" width="8.85546875" style="1"/>
    <col min="10995" max="10995" width="5.85546875" style="1" bestFit="1" customWidth="1"/>
    <col min="10996" max="10996" width="45.7109375" style="1" customWidth="1"/>
    <col min="10997" max="10997" width="7.85546875" style="1" bestFit="1" customWidth="1"/>
    <col min="10998" max="10998" width="7.7109375" style="1" bestFit="1" customWidth="1"/>
    <col min="10999" max="11000" width="16.85546875" style="1" bestFit="1" customWidth="1"/>
    <col min="11001" max="11250" width="8.85546875" style="1"/>
    <col min="11251" max="11251" width="5.85546875" style="1" bestFit="1" customWidth="1"/>
    <col min="11252" max="11252" width="45.7109375" style="1" customWidth="1"/>
    <col min="11253" max="11253" width="7.85546875" style="1" bestFit="1" customWidth="1"/>
    <col min="11254" max="11254" width="7.7109375" style="1" bestFit="1" customWidth="1"/>
    <col min="11255" max="11256" width="16.85546875" style="1" bestFit="1" customWidth="1"/>
    <col min="11257" max="11506" width="8.85546875" style="1"/>
    <col min="11507" max="11507" width="5.85546875" style="1" bestFit="1" customWidth="1"/>
    <col min="11508" max="11508" width="45.7109375" style="1" customWidth="1"/>
    <col min="11509" max="11509" width="7.85546875" style="1" bestFit="1" customWidth="1"/>
    <col min="11510" max="11510" width="7.7109375" style="1" bestFit="1" customWidth="1"/>
    <col min="11511" max="11512" width="16.85546875" style="1" bestFit="1" customWidth="1"/>
    <col min="11513" max="11762" width="8.85546875" style="1"/>
    <col min="11763" max="11763" width="5.85546875" style="1" bestFit="1" customWidth="1"/>
    <col min="11764" max="11764" width="45.7109375" style="1" customWidth="1"/>
    <col min="11765" max="11765" width="7.85546875" style="1" bestFit="1" customWidth="1"/>
    <col min="11766" max="11766" width="7.7109375" style="1" bestFit="1" customWidth="1"/>
    <col min="11767" max="11768" width="16.85546875" style="1" bestFit="1" customWidth="1"/>
    <col min="11769" max="12018" width="8.85546875" style="1"/>
    <col min="12019" max="12019" width="5.85546875" style="1" bestFit="1" customWidth="1"/>
    <col min="12020" max="12020" width="45.7109375" style="1" customWidth="1"/>
    <col min="12021" max="12021" width="7.85546875" style="1" bestFit="1" customWidth="1"/>
    <col min="12022" max="12022" width="7.7109375" style="1" bestFit="1" customWidth="1"/>
    <col min="12023" max="12024" width="16.85546875" style="1" bestFit="1" customWidth="1"/>
    <col min="12025" max="12274" width="8.85546875" style="1"/>
    <col min="12275" max="12275" width="5.85546875" style="1" bestFit="1" customWidth="1"/>
    <col min="12276" max="12276" width="45.7109375" style="1" customWidth="1"/>
    <col min="12277" max="12277" width="7.85546875" style="1" bestFit="1" customWidth="1"/>
    <col min="12278" max="12278" width="7.7109375" style="1" bestFit="1" customWidth="1"/>
    <col min="12279" max="12280" width="16.85546875" style="1" bestFit="1" customWidth="1"/>
    <col min="12281" max="12530" width="8.85546875" style="1"/>
    <col min="12531" max="12531" width="5.85546875" style="1" bestFit="1" customWidth="1"/>
    <col min="12532" max="12532" width="45.7109375" style="1" customWidth="1"/>
    <col min="12533" max="12533" width="7.85546875" style="1" bestFit="1" customWidth="1"/>
    <col min="12534" max="12534" width="7.7109375" style="1" bestFit="1" customWidth="1"/>
    <col min="12535" max="12536" width="16.85546875" style="1" bestFit="1" customWidth="1"/>
    <col min="12537" max="12786" width="8.85546875" style="1"/>
    <col min="12787" max="12787" width="5.85546875" style="1" bestFit="1" customWidth="1"/>
    <col min="12788" max="12788" width="45.7109375" style="1" customWidth="1"/>
    <col min="12789" max="12789" width="7.85546875" style="1" bestFit="1" customWidth="1"/>
    <col min="12790" max="12790" width="7.7109375" style="1" bestFit="1" customWidth="1"/>
    <col min="12791" max="12792" width="16.85546875" style="1" bestFit="1" customWidth="1"/>
    <col min="12793" max="13042" width="8.85546875" style="1"/>
    <col min="13043" max="13043" width="5.85546875" style="1" bestFit="1" customWidth="1"/>
    <col min="13044" max="13044" width="45.7109375" style="1" customWidth="1"/>
    <col min="13045" max="13045" width="7.85546875" style="1" bestFit="1" customWidth="1"/>
    <col min="13046" max="13046" width="7.7109375" style="1" bestFit="1" customWidth="1"/>
    <col min="13047" max="13048" width="16.85546875" style="1" bestFit="1" customWidth="1"/>
    <col min="13049" max="13298" width="8.85546875" style="1"/>
    <col min="13299" max="13299" width="5.85546875" style="1" bestFit="1" customWidth="1"/>
    <col min="13300" max="13300" width="45.7109375" style="1" customWidth="1"/>
    <col min="13301" max="13301" width="7.85546875" style="1" bestFit="1" customWidth="1"/>
    <col min="13302" max="13302" width="7.7109375" style="1" bestFit="1" customWidth="1"/>
    <col min="13303" max="13304" width="16.85546875" style="1" bestFit="1" customWidth="1"/>
    <col min="13305" max="13554" width="8.85546875" style="1"/>
    <col min="13555" max="13555" width="5.85546875" style="1" bestFit="1" customWidth="1"/>
    <col min="13556" max="13556" width="45.7109375" style="1" customWidth="1"/>
    <col min="13557" max="13557" width="7.85546875" style="1" bestFit="1" customWidth="1"/>
    <col min="13558" max="13558" width="7.7109375" style="1" bestFit="1" customWidth="1"/>
    <col min="13559" max="13560" width="16.85546875" style="1" bestFit="1" customWidth="1"/>
    <col min="13561" max="13810" width="8.85546875" style="1"/>
    <col min="13811" max="13811" width="5.85546875" style="1" bestFit="1" customWidth="1"/>
    <col min="13812" max="13812" width="45.7109375" style="1" customWidth="1"/>
    <col min="13813" max="13813" width="7.85546875" style="1" bestFit="1" customWidth="1"/>
    <col min="13814" max="13814" width="7.7109375" style="1" bestFit="1" customWidth="1"/>
    <col min="13815" max="13816" width="16.85546875" style="1" bestFit="1" customWidth="1"/>
    <col min="13817" max="14066" width="8.85546875" style="1"/>
    <col min="14067" max="14067" width="5.85546875" style="1" bestFit="1" customWidth="1"/>
    <col min="14068" max="14068" width="45.7109375" style="1" customWidth="1"/>
    <col min="14069" max="14069" width="7.85546875" style="1" bestFit="1" customWidth="1"/>
    <col min="14070" max="14070" width="7.7109375" style="1" bestFit="1" customWidth="1"/>
    <col min="14071" max="14072" width="16.85546875" style="1" bestFit="1" customWidth="1"/>
    <col min="14073" max="14322" width="8.85546875" style="1"/>
    <col min="14323" max="14323" width="5.85546875" style="1" bestFit="1" customWidth="1"/>
    <col min="14324" max="14324" width="45.7109375" style="1" customWidth="1"/>
    <col min="14325" max="14325" width="7.85546875" style="1" bestFit="1" customWidth="1"/>
    <col min="14326" max="14326" width="7.7109375" style="1" bestFit="1" customWidth="1"/>
    <col min="14327" max="14328" width="16.85546875" style="1" bestFit="1" customWidth="1"/>
    <col min="14329" max="14578" width="8.85546875" style="1"/>
    <col min="14579" max="14579" width="5.85546875" style="1" bestFit="1" customWidth="1"/>
    <col min="14580" max="14580" width="45.7109375" style="1" customWidth="1"/>
    <col min="14581" max="14581" width="7.85546875" style="1" bestFit="1" customWidth="1"/>
    <col min="14582" max="14582" width="7.7109375" style="1" bestFit="1" customWidth="1"/>
    <col min="14583" max="14584" width="16.85546875" style="1" bestFit="1" customWidth="1"/>
    <col min="14585" max="14834" width="8.85546875" style="1"/>
    <col min="14835" max="14835" width="5.85546875" style="1" bestFit="1" customWidth="1"/>
    <col min="14836" max="14836" width="45.7109375" style="1" customWidth="1"/>
    <col min="14837" max="14837" width="7.85546875" style="1" bestFit="1" customWidth="1"/>
    <col min="14838" max="14838" width="7.7109375" style="1" bestFit="1" customWidth="1"/>
    <col min="14839" max="14840" width="16.85546875" style="1" bestFit="1" customWidth="1"/>
    <col min="14841" max="15090" width="8.85546875" style="1"/>
    <col min="15091" max="15091" width="5.85546875" style="1" bestFit="1" customWidth="1"/>
    <col min="15092" max="15092" width="45.7109375" style="1" customWidth="1"/>
    <col min="15093" max="15093" width="7.85546875" style="1" bestFit="1" customWidth="1"/>
    <col min="15094" max="15094" width="7.7109375" style="1" bestFit="1" customWidth="1"/>
    <col min="15095" max="15096" width="16.85546875" style="1" bestFit="1" customWidth="1"/>
    <col min="15097" max="15346" width="8.85546875" style="1"/>
    <col min="15347" max="15347" width="5.85546875" style="1" bestFit="1" customWidth="1"/>
    <col min="15348" max="15348" width="45.7109375" style="1" customWidth="1"/>
    <col min="15349" max="15349" width="7.85546875" style="1" bestFit="1" customWidth="1"/>
    <col min="15350" max="15350" width="7.7109375" style="1" bestFit="1" customWidth="1"/>
    <col min="15351" max="15352" width="16.85546875" style="1" bestFit="1" customWidth="1"/>
    <col min="15353" max="15602" width="8.85546875" style="1"/>
    <col min="15603" max="15603" width="5.85546875" style="1" bestFit="1" customWidth="1"/>
    <col min="15604" max="15604" width="45.7109375" style="1" customWidth="1"/>
    <col min="15605" max="15605" width="7.85546875" style="1" bestFit="1" customWidth="1"/>
    <col min="15606" max="15606" width="7.7109375" style="1" bestFit="1" customWidth="1"/>
    <col min="15607" max="15608" width="16.85546875" style="1" bestFit="1" customWidth="1"/>
    <col min="15609" max="15858" width="8.85546875" style="1"/>
    <col min="15859" max="15859" width="5.85546875" style="1" bestFit="1" customWidth="1"/>
    <col min="15860" max="15860" width="45.7109375" style="1" customWidth="1"/>
    <col min="15861" max="15861" width="7.85546875" style="1" bestFit="1" customWidth="1"/>
    <col min="15862" max="15862" width="7.7109375" style="1" bestFit="1" customWidth="1"/>
    <col min="15863" max="15864" width="16.85546875" style="1" bestFit="1" customWidth="1"/>
    <col min="15865" max="16114" width="8.85546875" style="1"/>
    <col min="16115" max="16115" width="5.85546875" style="1" bestFit="1" customWidth="1"/>
    <col min="16116" max="16116" width="45.7109375" style="1" customWidth="1"/>
    <col min="16117" max="16117" width="7.85546875" style="1" bestFit="1" customWidth="1"/>
    <col min="16118" max="16118" width="7.7109375" style="1" bestFit="1" customWidth="1"/>
    <col min="16119" max="16120" width="16.85546875" style="1" bestFit="1" customWidth="1"/>
    <col min="16121" max="16370" width="8.85546875" style="1"/>
    <col min="16371" max="16375" width="8.85546875" style="1" customWidth="1"/>
    <col min="16376" max="16384" width="8.85546875" style="1"/>
  </cols>
  <sheetData>
    <row r="1" spans="1:6" ht="21" customHeight="1" thickBot="1">
      <c r="A1" s="167" t="s">
        <v>141</v>
      </c>
      <c r="B1" s="167"/>
      <c r="C1" s="167"/>
      <c r="D1" s="167"/>
      <c r="E1" s="165" t="s">
        <v>94</v>
      </c>
      <c r="F1" s="166"/>
    </row>
    <row r="2" spans="1:6" ht="15" customHeight="1" thickBot="1">
      <c r="A2" s="68"/>
      <c r="B2" s="69" t="s">
        <v>1</v>
      </c>
      <c r="C2" s="70"/>
      <c r="D2" s="70"/>
      <c r="E2" s="136"/>
      <c r="F2" s="137">
        <f>F74</f>
        <v>0</v>
      </c>
    </row>
    <row r="3" spans="1:6" ht="9" customHeight="1" thickBot="1">
      <c r="A3" s="73"/>
      <c r="B3" s="69"/>
      <c r="C3" s="70"/>
      <c r="D3" s="70"/>
      <c r="E3" s="136"/>
      <c r="F3" s="136"/>
    </row>
    <row r="4" spans="1:6" ht="34.5" customHeight="1" thickBot="1">
      <c r="A4" s="29" t="s">
        <v>0</v>
      </c>
      <c r="B4" s="30" t="s">
        <v>2</v>
      </c>
      <c r="C4" s="31" t="s">
        <v>3</v>
      </c>
      <c r="D4" s="31" t="s">
        <v>4</v>
      </c>
      <c r="E4" s="32" t="s">
        <v>5</v>
      </c>
      <c r="F4" s="33" t="s">
        <v>154</v>
      </c>
    </row>
    <row r="5" spans="1:6" ht="38.25">
      <c r="A5" s="74"/>
      <c r="B5" s="75" t="s">
        <v>10</v>
      </c>
      <c r="C5" s="76"/>
      <c r="D5" s="77"/>
      <c r="E5" s="138"/>
      <c r="F5" s="139"/>
    </row>
    <row r="6" spans="1:6" ht="20.25" customHeight="1">
      <c r="A6" s="121"/>
      <c r="B6" s="86" t="s">
        <v>11</v>
      </c>
      <c r="C6" s="118"/>
      <c r="D6" s="89"/>
      <c r="E6" s="140"/>
      <c r="F6" s="141"/>
    </row>
    <row r="7" spans="1:6" ht="12.75">
      <c r="A7" s="95">
        <v>10</v>
      </c>
      <c r="B7" s="142" t="s">
        <v>15</v>
      </c>
      <c r="C7" s="82"/>
      <c r="D7" s="83"/>
      <c r="E7" s="143"/>
      <c r="F7" s="141"/>
    </row>
    <row r="8" spans="1:6" ht="153">
      <c r="A8" s="80"/>
      <c r="B8" s="34" t="s">
        <v>16</v>
      </c>
      <c r="C8" s="118">
        <v>1</v>
      </c>
      <c r="D8" s="144" t="s">
        <v>17</v>
      </c>
      <c r="E8" s="145"/>
      <c r="F8" s="146"/>
    </row>
    <row r="9" spans="1:6" ht="12.75">
      <c r="A9" s="80"/>
      <c r="B9" s="86" t="s">
        <v>18</v>
      </c>
      <c r="C9" s="82"/>
      <c r="D9" s="83"/>
      <c r="E9" s="143"/>
      <c r="F9" s="141"/>
    </row>
    <row r="10" spans="1:6" ht="12.75">
      <c r="A10" s="90"/>
      <c r="B10" s="40" t="s">
        <v>23</v>
      </c>
      <c r="C10" s="36"/>
      <c r="D10" s="38"/>
      <c r="E10" s="147"/>
      <c r="F10" s="148"/>
    </row>
    <row r="11" spans="1:6" ht="12.75">
      <c r="A11" s="95">
        <v>1</v>
      </c>
      <c r="B11" s="41" t="s">
        <v>24</v>
      </c>
      <c r="C11" s="36"/>
      <c r="D11" s="38"/>
      <c r="E11" s="147"/>
      <c r="F11" s="146"/>
    </row>
    <row r="12" spans="1:6" ht="51">
      <c r="A12" s="90"/>
      <c r="B12" s="99" t="s">
        <v>25</v>
      </c>
      <c r="C12" s="36">
        <v>1</v>
      </c>
      <c r="D12" s="96" t="s">
        <v>26</v>
      </c>
      <c r="E12" s="149"/>
      <c r="F12" s="146"/>
    </row>
    <row r="13" spans="1:6" ht="12.75">
      <c r="A13" s="90"/>
      <c r="B13" s="40" t="s">
        <v>27</v>
      </c>
      <c r="C13" s="93"/>
      <c r="D13" s="36"/>
      <c r="E13" s="147"/>
      <c r="F13" s="150"/>
    </row>
    <row r="14" spans="1:6" ht="76.5">
      <c r="A14" s="90"/>
      <c r="B14" s="34" t="s">
        <v>28</v>
      </c>
      <c r="C14" s="93"/>
      <c r="D14" s="36"/>
      <c r="E14" s="147"/>
      <c r="F14" s="146"/>
    </row>
    <row r="15" spans="1:6" ht="12.75">
      <c r="A15" s="95">
        <v>2</v>
      </c>
      <c r="B15" s="34" t="s">
        <v>29</v>
      </c>
      <c r="C15" s="36">
        <v>38</v>
      </c>
      <c r="D15" s="96" t="s">
        <v>30</v>
      </c>
      <c r="E15" s="145"/>
      <c r="F15" s="146"/>
    </row>
    <row r="16" spans="1:6" ht="12.75">
      <c r="A16" s="95">
        <v>3</v>
      </c>
      <c r="B16" s="34" t="s">
        <v>31</v>
      </c>
      <c r="C16" s="36">
        <v>16</v>
      </c>
      <c r="D16" s="96" t="s">
        <v>30</v>
      </c>
      <c r="E16" s="145"/>
      <c r="F16" s="146"/>
    </row>
    <row r="17" spans="1:6" ht="12.75">
      <c r="A17" s="95">
        <v>4</v>
      </c>
      <c r="B17" s="34" t="s">
        <v>35</v>
      </c>
      <c r="C17" s="36">
        <v>55</v>
      </c>
      <c r="D17" s="96" t="s">
        <v>34</v>
      </c>
      <c r="E17" s="145"/>
      <c r="F17" s="146"/>
    </row>
    <row r="18" spans="1:6" ht="12.75">
      <c r="A18" s="95"/>
      <c r="B18" s="86" t="s">
        <v>36</v>
      </c>
      <c r="C18" s="36"/>
      <c r="D18" s="96"/>
      <c r="E18" s="147"/>
      <c r="F18" s="150"/>
    </row>
    <row r="19" spans="1:6" ht="12.75">
      <c r="A19" s="42"/>
      <c r="B19" s="45" t="s">
        <v>37</v>
      </c>
      <c r="C19" s="44"/>
      <c r="D19" s="44"/>
      <c r="E19" s="151"/>
      <c r="F19" s="148"/>
    </row>
    <row r="20" spans="1:6" ht="38.25">
      <c r="A20" s="42"/>
      <c r="B20" s="43" t="s">
        <v>38</v>
      </c>
      <c r="C20" s="44"/>
      <c r="D20" s="44"/>
      <c r="E20" s="151"/>
      <c r="F20" s="146"/>
    </row>
    <row r="21" spans="1:6" ht="57.75" customHeight="1">
      <c r="A21" s="95">
        <v>1</v>
      </c>
      <c r="B21" s="34" t="s">
        <v>39</v>
      </c>
      <c r="C21" s="44">
        <v>8</v>
      </c>
      <c r="D21" s="96" t="s">
        <v>40</v>
      </c>
      <c r="E21" s="152"/>
      <c r="F21" s="146"/>
    </row>
    <row r="22" spans="1:6" ht="12.75">
      <c r="A22" s="95"/>
      <c r="B22" s="45" t="s">
        <v>41</v>
      </c>
      <c r="C22" s="44"/>
      <c r="D22" s="44"/>
      <c r="E22" s="151"/>
      <c r="F22" s="146"/>
    </row>
    <row r="23" spans="1:6" ht="76.5">
      <c r="A23" s="95"/>
      <c r="B23" s="43" t="s">
        <v>42</v>
      </c>
      <c r="C23" s="44"/>
      <c r="D23" s="44"/>
      <c r="E23" s="151"/>
      <c r="F23" s="146"/>
    </row>
    <row r="24" spans="1:6" ht="12.75">
      <c r="A24" s="95">
        <v>1</v>
      </c>
      <c r="B24" s="99" t="s">
        <v>43</v>
      </c>
      <c r="C24" s="44">
        <v>3.5</v>
      </c>
      <c r="D24" s="96" t="s">
        <v>34</v>
      </c>
      <c r="E24" s="152"/>
      <c r="F24" s="146"/>
    </row>
    <row r="25" spans="1:6" ht="12.75">
      <c r="A25" s="95">
        <v>2</v>
      </c>
      <c r="B25" s="43" t="s">
        <v>44</v>
      </c>
      <c r="C25" s="44">
        <v>1.5</v>
      </c>
      <c r="D25" s="96" t="s">
        <v>34</v>
      </c>
      <c r="E25" s="152"/>
      <c r="F25" s="146"/>
    </row>
    <row r="26" spans="1:6" ht="16.5" customHeight="1">
      <c r="A26" s="95">
        <v>3</v>
      </c>
      <c r="B26" s="43" t="s">
        <v>45</v>
      </c>
      <c r="C26" s="44">
        <v>0.5</v>
      </c>
      <c r="D26" s="96" t="s">
        <v>34</v>
      </c>
      <c r="E26" s="152"/>
      <c r="F26" s="146"/>
    </row>
    <row r="27" spans="1:6" ht="12.75">
      <c r="A27" s="80"/>
      <c r="B27" s="86" t="s">
        <v>46</v>
      </c>
      <c r="C27" s="82"/>
      <c r="D27" s="83"/>
      <c r="E27" s="143"/>
      <c r="F27" s="146"/>
    </row>
    <row r="28" spans="1:6" ht="12.75">
      <c r="A28" s="80"/>
      <c r="B28" s="100" t="s">
        <v>47</v>
      </c>
      <c r="C28" s="82"/>
      <c r="D28" s="83"/>
      <c r="E28" s="143"/>
      <c r="F28" s="146"/>
    </row>
    <row r="29" spans="1:6" ht="38.25">
      <c r="A29" s="95">
        <v>1</v>
      </c>
      <c r="B29" s="43" t="s">
        <v>48</v>
      </c>
      <c r="C29" s="36">
        <v>18</v>
      </c>
      <c r="D29" s="96" t="s">
        <v>40</v>
      </c>
      <c r="E29" s="152"/>
      <c r="F29" s="146"/>
    </row>
    <row r="30" spans="1:6" ht="12.75">
      <c r="A30" s="95"/>
      <c r="B30" s="100" t="s">
        <v>49</v>
      </c>
      <c r="C30" s="44"/>
      <c r="D30" s="96"/>
      <c r="E30" s="151"/>
      <c r="F30" s="146"/>
    </row>
    <row r="31" spans="1:6" ht="38.25">
      <c r="A31" s="95">
        <v>2</v>
      </c>
      <c r="B31" s="43" t="s">
        <v>50</v>
      </c>
      <c r="C31" s="44">
        <f>C15</f>
        <v>38</v>
      </c>
      <c r="D31" s="96" t="s">
        <v>30</v>
      </c>
      <c r="E31" s="152"/>
      <c r="F31" s="146"/>
    </row>
    <row r="32" spans="1:6" ht="38.25">
      <c r="A32" s="95">
        <v>3</v>
      </c>
      <c r="B32" s="43" t="s">
        <v>96</v>
      </c>
      <c r="C32" s="44">
        <f>C31*5</f>
        <v>190</v>
      </c>
      <c r="D32" s="96" t="s">
        <v>51</v>
      </c>
      <c r="E32" s="152"/>
      <c r="F32" s="146"/>
    </row>
    <row r="33" spans="1:6" ht="12.75">
      <c r="A33" s="95"/>
      <c r="B33" s="86" t="s">
        <v>53</v>
      </c>
      <c r="C33" s="44"/>
      <c r="D33" s="96"/>
      <c r="E33" s="151"/>
      <c r="F33" s="146"/>
    </row>
    <row r="34" spans="1:6" ht="12.75">
      <c r="A34" s="95"/>
      <c r="B34" s="100" t="s">
        <v>54</v>
      </c>
      <c r="C34" s="44"/>
      <c r="D34" s="96"/>
      <c r="E34" s="151"/>
      <c r="F34" s="146"/>
    </row>
    <row r="35" spans="1:6" ht="122.45" customHeight="1">
      <c r="A35" s="95">
        <v>1</v>
      </c>
      <c r="B35" s="43" t="s">
        <v>140</v>
      </c>
      <c r="C35" s="44">
        <v>70</v>
      </c>
      <c r="D35" s="96" t="s">
        <v>51</v>
      </c>
      <c r="E35" s="152"/>
      <c r="F35" s="146"/>
    </row>
    <row r="36" spans="1:6" ht="12.75">
      <c r="A36" s="95"/>
      <c r="B36" s="86" t="s">
        <v>55</v>
      </c>
      <c r="C36" s="44"/>
      <c r="D36" s="96"/>
      <c r="E36" s="151"/>
      <c r="F36" s="146"/>
    </row>
    <row r="37" spans="1:6" ht="63.75">
      <c r="A37" s="95">
        <v>1</v>
      </c>
      <c r="B37" s="46" t="s">
        <v>56</v>
      </c>
      <c r="C37" s="44">
        <v>1</v>
      </c>
      <c r="D37" s="96" t="s">
        <v>57</v>
      </c>
      <c r="E37" s="152"/>
      <c r="F37" s="146"/>
    </row>
    <row r="38" spans="1:6" ht="63.75">
      <c r="A38" s="95">
        <v>2</v>
      </c>
      <c r="B38" s="46" t="s">
        <v>58</v>
      </c>
      <c r="C38" s="44">
        <v>1</v>
      </c>
      <c r="D38" s="96" t="s">
        <v>57</v>
      </c>
      <c r="E38" s="152"/>
      <c r="F38" s="146"/>
    </row>
    <row r="39" spans="1:6" ht="76.5">
      <c r="A39" s="95">
        <v>3</v>
      </c>
      <c r="B39" s="46" t="s">
        <v>59</v>
      </c>
      <c r="C39" s="44">
        <v>6</v>
      </c>
      <c r="D39" s="96" t="s">
        <v>57</v>
      </c>
      <c r="E39" s="152"/>
      <c r="F39" s="146"/>
    </row>
    <row r="40" spans="1:6" ht="76.5">
      <c r="A40" s="95">
        <v>4</v>
      </c>
      <c r="B40" s="46" t="s">
        <v>60</v>
      </c>
      <c r="C40" s="44">
        <v>2</v>
      </c>
      <c r="D40" s="96" t="s">
        <v>57</v>
      </c>
      <c r="E40" s="152"/>
      <c r="F40" s="146"/>
    </row>
    <row r="41" spans="1:6" ht="12.75">
      <c r="A41" s="95"/>
      <c r="B41" s="86" t="s">
        <v>61</v>
      </c>
      <c r="C41" s="44"/>
      <c r="D41" s="96"/>
      <c r="E41" s="151"/>
      <c r="F41" s="150"/>
    </row>
    <row r="42" spans="1:6" ht="12.75">
      <c r="A42" s="95"/>
      <c r="B42" s="100" t="s">
        <v>62</v>
      </c>
      <c r="C42" s="44"/>
      <c r="D42" s="96"/>
      <c r="E42" s="151"/>
      <c r="F42" s="150"/>
    </row>
    <row r="43" spans="1:6" ht="127.5">
      <c r="A43" s="95"/>
      <c r="B43" s="101" t="s">
        <v>63</v>
      </c>
      <c r="C43" s="44"/>
      <c r="D43" s="96"/>
      <c r="E43" s="151"/>
      <c r="F43" s="146"/>
    </row>
    <row r="44" spans="1:6" ht="12.75">
      <c r="A44" s="95">
        <v>1</v>
      </c>
      <c r="B44" s="101" t="s">
        <v>64</v>
      </c>
      <c r="C44" s="44">
        <v>210</v>
      </c>
      <c r="D44" s="96" t="s">
        <v>51</v>
      </c>
      <c r="E44" s="152"/>
      <c r="F44" s="146"/>
    </row>
    <row r="45" spans="1:6" ht="12.75">
      <c r="A45" s="95">
        <v>2</v>
      </c>
      <c r="B45" s="101" t="s">
        <v>65</v>
      </c>
      <c r="C45" s="44">
        <v>150</v>
      </c>
      <c r="D45" s="96" t="s">
        <v>51</v>
      </c>
      <c r="E45" s="152"/>
      <c r="F45" s="146"/>
    </row>
    <row r="46" spans="1:6" ht="12.75">
      <c r="A46" s="95">
        <v>3</v>
      </c>
      <c r="B46" s="101" t="s">
        <v>66</v>
      </c>
      <c r="C46" s="44">
        <v>20</v>
      </c>
      <c r="D46" s="96" t="s">
        <v>51</v>
      </c>
      <c r="E46" s="152"/>
      <c r="F46" s="146"/>
    </row>
    <row r="47" spans="1:6" ht="12.75">
      <c r="A47" s="95"/>
      <c r="B47" s="102" t="s">
        <v>67</v>
      </c>
      <c r="C47" s="44"/>
      <c r="D47" s="96"/>
      <c r="E47" s="151"/>
      <c r="F47" s="146"/>
    </row>
    <row r="48" spans="1:6" ht="126" customHeight="1">
      <c r="A48" s="95"/>
      <c r="B48" s="101" t="s">
        <v>68</v>
      </c>
      <c r="C48" s="44"/>
      <c r="D48" s="96"/>
      <c r="E48" s="151"/>
      <c r="F48" s="146"/>
    </row>
    <row r="49" spans="1:6" ht="12.75">
      <c r="A49" s="95">
        <v>1</v>
      </c>
      <c r="B49" s="101" t="s">
        <v>64</v>
      </c>
      <c r="C49" s="44">
        <v>250</v>
      </c>
      <c r="D49" s="96" t="s">
        <v>51</v>
      </c>
      <c r="E49" s="152"/>
      <c r="F49" s="146"/>
    </row>
    <row r="50" spans="1:6" ht="12.75">
      <c r="A50" s="95">
        <v>2</v>
      </c>
      <c r="B50" s="103" t="s">
        <v>69</v>
      </c>
      <c r="C50" s="44"/>
      <c r="D50" s="96"/>
      <c r="E50" s="151"/>
      <c r="F50" s="146"/>
    </row>
    <row r="51" spans="1:6" ht="12.75">
      <c r="A51" s="153">
        <v>2.1</v>
      </c>
      <c r="B51" s="105" t="s">
        <v>70</v>
      </c>
      <c r="C51" s="44">
        <v>100</v>
      </c>
      <c r="D51" s="96" t="s">
        <v>51</v>
      </c>
      <c r="E51" s="152"/>
      <c r="F51" s="146"/>
    </row>
    <row r="52" spans="1:6" ht="12.75">
      <c r="A52" s="95">
        <v>3</v>
      </c>
      <c r="B52" s="101" t="s">
        <v>65</v>
      </c>
      <c r="C52" s="44">
        <f>C45</f>
        <v>150</v>
      </c>
      <c r="D52" s="96" t="s">
        <v>51</v>
      </c>
      <c r="E52" s="152"/>
      <c r="F52" s="146"/>
    </row>
    <row r="53" spans="1:6" ht="12.75">
      <c r="A53" s="95">
        <v>4</v>
      </c>
      <c r="B53" s="101" t="s">
        <v>66</v>
      </c>
      <c r="C53" s="44">
        <v>20</v>
      </c>
      <c r="D53" s="96" t="s">
        <v>51</v>
      </c>
      <c r="E53" s="152"/>
      <c r="F53" s="146"/>
    </row>
    <row r="54" spans="1:6" ht="12.75">
      <c r="A54" s="95"/>
      <c r="B54" s="102" t="s">
        <v>71</v>
      </c>
      <c r="C54" s="44"/>
      <c r="D54" s="96"/>
      <c r="E54" s="151"/>
      <c r="F54" s="146"/>
    </row>
    <row r="55" spans="1:6" ht="12.75">
      <c r="A55" s="95"/>
      <c r="B55" s="103" t="s">
        <v>69</v>
      </c>
      <c r="C55" s="44"/>
      <c r="D55" s="96"/>
      <c r="E55" s="151"/>
      <c r="F55" s="146"/>
    </row>
    <row r="56" spans="1:6" ht="63.75">
      <c r="A56" s="95">
        <v>1</v>
      </c>
      <c r="B56" s="43" t="s">
        <v>72</v>
      </c>
      <c r="C56" s="44">
        <v>40</v>
      </c>
      <c r="D56" s="96" t="s">
        <v>51</v>
      </c>
      <c r="E56" s="152"/>
      <c r="F56" s="146"/>
    </row>
    <row r="57" spans="1:6" ht="12.75">
      <c r="A57" s="95"/>
      <c r="B57" s="102" t="s">
        <v>73</v>
      </c>
      <c r="C57" s="44"/>
      <c r="D57" s="96"/>
      <c r="E57" s="151"/>
      <c r="F57" s="146"/>
    </row>
    <row r="58" spans="1:6" ht="12.75">
      <c r="A58" s="95"/>
      <c r="B58" s="103" t="s">
        <v>69</v>
      </c>
      <c r="C58" s="44"/>
      <c r="D58" s="96"/>
      <c r="E58" s="151"/>
      <c r="F58" s="146"/>
    </row>
    <row r="59" spans="1:6" ht="78" customHeight="1">
      <c r="A59" s="95"/>
      <c r="B59" s="43" t="s">
        <v>74</v>
      </c>
      <c r="C59" s="44"/>
      <c r="D59" s="96"/>
      <c r="E59" s="151"/>
      <c r="F59" s="146"/>
    </row>
    <row r="60" spans="1:6" ht="12.75">
      <c r="A60" s="95">
        <v>1</v>
      </c>
      <c r="B60" s="43" t="s">
        <v>75</v>
      </c>
      <c r="C60" s="44">
        <f>C56</f>
        <v>40</v>
      </c>
      <c r="D60" s="96" t="s">
        <v>51</v>
      </c>
      <c r="E60" s="152"/>
      <c r="F60" s="146"/>
    </row>
    <row r="61" spans="1:6" ht="12.75">
      <c r="A61" s="95"/>
      <c r="B61" s="86" t="s">
        <v>76</v>
      </c>
      <c r="C61" s="44"/>
      <c r="D61" s="96"/>
      <c r="E61" s="151"/>
      <c r="F61" s="146"/>
    </row>
    <row r="62" spans="1:6" ht="12.75">
      <c r="A62" s="95"/>
      <c r="B62" s="45" t="s">
        <v>77</v>
      </c>
      <c r="C62" s="44"/>
      <c r="D62" s="96"/>
      <c r="E62" s="151"/>
      <c r="F62" s="146"/>
    </row>
    <row r="63" spans="1:6" ht="89.25">
      <c r="A63" s="95">
        <v>1</v>
      </c>
      <c r="B63" s="43" t="s">
        <v>78</v>
      </c>
      <c r="C63" s="44">
        <v>1</v>
      </c>
      <c r="D63" s="96" t="s">
        <v>57</v>
      </c>
      <c r="E63" s="152"/>
      <c r="F63" s="146"/>
    </row>
    <row r="64" spans="1:6" ht="12.75">
      <c r="A64" s="95"/>
      <c r="B64" s="86" t="s">
        <v>79</v>
      </c>
      <c r="C64" s="44"/>
      <c r="D64" s="96"/>
      <c r="E64" s="151"/>
      <c r="F64" s="146"/>
    </row>
    <row r="65" spans="1:6" ht="191.25">
      <c r="A65" s="95"/>
      <c r="B65" s="101" t="s">
        <v>80</v>
      </c>
      <c r="C65" s="44"/>
      <c r="D65" s="96"/>
      <c r="E65" s="151"/>
      <c r="F65" s="146"/>
    </row>
    <row r="66" spans="1:6" ht="43.5" customHeight="1">
      <c r="A66" s="95">
        <v>1</v>
      </c>
      <c r="B66" s="43" t="s">
        <v>81</v>
      </c>
      <c r="C66" s="44">
        <v>1</v>
      </c>
      <c r="D66" s="96" t="s">
        <v>57</v>
      </c>
      <c r="E66" s="152"/>
      <c r="F66" s="146"/>
    </row>
    <row r="67" spans="1:6" ht="127.5">
      <c r="A67" s="95">
        <v>3</v>
      </c>
      <c r="B67" s="43" t="s">
        <v>82</v>
      </c>
      <c r="C67" s="44">
        <v>12</v>
      </c>
      <c r="D67" s="96" t="s">
        <v>57</v>
      </c>
      <c r="E67" s="152"/>
      <c r="F67" s="146"/>
    </row>
    <row r="68" spans="1:6" ht="12.75">
      <c r="A68" s="95">
        <v>4</v>
      </c>
      <c r="B68" s="43" t="s">
        <v>83</v>
      </c>
      <c r="C68" s="44">
        <v>6</v>
      </c>
      <c r="D68" s="96" t="s">
        <v>57</v>
      </c>
      <c r="E68" s="152"/>
      <c r="F68" s="146"/>
    </row>
    <row r="69" spans="1:6" ht="25.5">
      <c r="A69" s="95">
        <v>5</v>
      </c>
      <c r="B69" s="43" t="s">
        <v>84</v>
      </c>
      <c r="C69" s="44">
        <v>3</v>
      </c>
      <c r="D69" s="96" t="s">
        <v>57</v>
      </c>
      <c r="E69" s="152"/>
      <c r="F69" s="146"/>
    </row>
    <row r="70" spans="1:6" ht="25.5">
      <c r="A70" s="95">
        <v>6</v>
      </c>
      <c r="B70" s="43" t="s">
        <v>85</v>
      </c>
      <c r="C70" s="44">
        <v>4</v>
      </c>
      <c r="D70" s="96" t="s">
        <v>57</v>
      </c>
      <c r="E70" s="152"/>
      <c r="F70" s="146"/>
    </row>
    <row r="71" spans="1:6" ht="12.75">
      <c r="A71" s="95">
        <v>7</v>
      </c>
      <c r="B71" s="43" t="s">
        <v>86</v>
      </c>
      <c r="C71" s="44">
        <v>5</v>
      </c>
      <c r="D71" s="96" t="s">
        <v>57</v>
      </c>
      <c r="E71" s="152"/>
      <c r="F71" s="146"/>
    </row>
    <row r="72" spans="1:6" ht="25.5">
      <c r="A72" s="95">
        <v>8</v>
      </c>
      <c r="B72" s="43" t="s">
        <v>87</v>
      </c>
      <c r="C72" s="44">
        <v>1</v>
      </c>
      <c r="D72" s="96" t="s">
        <v>57</v>
      </c>
      <c r="E72" s="152"/>
      <c r="F72" s="146"/>
    </row>
    <row r="73" spans="1:6" ht="12.75">
      <c r="A73" s="95"/>
      <c r="B73" s="43"/>
      <c r="C73" s="47"/>
      <c r="D73" s="96"/>
      <c r="E73" s="154"/>
      <c r="F73" s="155"/>
    </row>
    <row r="74" spans="1:6" ht="16.5" thickBot="1">
      <c r="A74" s="48"/>
      <c r="B74" s="49" t="s">
        <v>9</v>
      </c>
      <c r="C74" s="50"/>
      <c r="D74" s="51"/>
      <c r="E74" s="52"/>
      <c r="F74" s="53"/>
    </row>
    <row r="95" spans="1:6" s="27" customFormat="1">
      <c r="A95" s="25"/>
      <c r="B95" s="26" t="s">
        <v>88</v>
      </c>
      <c r="E95" s="28"/>
      <c r="F95" s="28"/>
    </row>
  </sheetData>
  <protectedRanges>
    <protectedRange sqref="E8:E72" name="Range1"/>
  </protectedRanges>
  <mergeCells count="2">
    <mergeCell ref="A1:D1"/>
    <mergeCell ref="E1:F1"/>
  </mergeCells>
  <dataValidations count="1">
    <dataValidation type="decimal" allowBlank="1" showInputMessage="1" showErrorMessage="1" error="Please enter Number/s ONLY _x000a__x000a_الرجاء ادخال ارقام فقط" sqref="E8:E72" xr:uid="{00000000-0002-0000-0100-000000000000}">
      <formula1>0.0000001</formula1>
      <formula2>2000000</formula2>
    </dataValidation>
  </dataValidations>
  <printOptions horizontalCentered="1"/>
  <pageMargins left="0.37" right="0.25" top="0.75" bottom="0.75" header="0.3" footer="0.3"/>
  <pageSetup paperSize="9" scale="97" orientation="portrait" r:id="rId1"/>
  <headerFooter alignWithMargins="0">
    <oddFooter>&amp;L&amp;F&amp;R&amp;A - Page &amp;P of &amp;N</oddFooter>
  </headerFooter>
  <rowBreaks count="5" manualBreakCount="5">
    <brk id="6" max="5" man="1"/>
    <brk id="26" max="5" man="1"/>
    <brk id="40" max="5" man="1"/>
    <brk id="60" max="5" man="1"/>
    <brk id="9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2"/>
  <sheetViews>
    <sheetView zoomScaleNormal="100" zoomScaleSheetLayoutView="115" workbookViewId="0">
      <pane xSplit="4" ySplit="4" topLeftCell="E13" activePane="bottomRight" state="frozen"/>
      <selection activeCell="C59" sqref="C59"/>
      <selection pane="topRight" activeCell="C59" sqref="C59"/>
      <selection pane="bottomLeft" activeCell="C59" sqref="C59"/>
      <selection pane="bottomRight" activeCell="H59" sqref="H59"/>
    </sheetView>
  </sheetViews>
  <sheetFormatPr defaultRowHeight="15"/>
  <cols>
    <col min="1" max="1" width="5.85546875" style="25" bestFit="1" customWidth="1"/>
    <col min="2" max="2" width="45.7109375" style="26" customWidth="1"/>
    <col min="3" max="3" width="8" style="27" bestFit="1" customWidth="1"/>
    <col min="4" max="4" width="5.85546875" style="27" bestFit="1" customWidth="1"/>
    <col min="5" max="5" width="12.7109375" style="56" customWidth="1"/>
    <col min="6" max="6" width="17.140625" style="56" customWidth="1"/>
    <col min="7" max="242" width="8.85546875" style="1"/>
    <col min="243" max="243" width="5.85546875" style="1" bestFit="1" customWidth="1"/>
    <col min="244" max="244" width="45.7109375" style="1" customWidth="1"/>
    <col min="245" max="245" width="7.85546875" style="1" bestFit="1" customWidth="1"/>
    <col min="246" max="246" width="7.7109375" style="1" bestFit="1" customWidth="1"/>
    <col min="247" max="248" width="16.85546875" style="1" bestFit="1" customWidth="1"/>
    <col min="249" max="498" width="8.85546875" style="1"/>
    <col min="499" max="499" width="5.85546875" style="1" bestFit="1" customWidth="1"/>
    <col min="500" max="500" width="45.7109375" style="1" customWidth="1"/>
    <col min="501" max="501" width="7.85546875" style="1" bestFit="1" customWidth="1"/>
    <col min="502" max="502" width="7.7109375" style="1" bestFit="1" customWidth="1"/>
    <col min="503" max="504" width="16.85546875" style="1" bestFit="1" customWidth="1"/>
    <col min="505" max="754" width="8.85546875" style="1"/>
    <col min="755" max="755" width="5.85546875" style="1" bestFit="1" customWidth="1"/>
    <col min="756" max="756" width="45.7109375" style="1" customWidth="1"/>
    <col min="757" max="757" width="7.85546875" style="1" bestFit="1" customWidth="1"/>
    <col min="758" max="758" width="7.7109375" style="1" bestFit="1" customWidth="1"/>
    <col min="759" max="760" width="16.85546875" style="1" bestFit="1" customWidth="1"/>
    <col min="761" max="1010" width="8.85546875" style="1"/>
    <col min="1011" max="1011" width="5.85546875" style="1" bestFit="1" customWidth="1"/>
    <col min="1012" max="1012" width="45.7109375" style="1" customWidth="1"/>
    <col min="1013" max="1013" width="7.85546875" style="1" bestFit="1" customWidth="1"/>
    <col min="1014" max="1014" width="7.7109375" style="1" bestFit="1" customWidth="1"/>
    <col min="1015" max="1016" width="16.85546875" style="1" bestFit="1" customWidth="1"/>
    <col min="1017" max="1266" width="8.85546875" style="1"/>
    <col min="1267" max="1267" width="5.85546875" style="1" bestFit="1" customWidth="1"/>
    <col min="1268" max="1268" width="45.7109375" style="1" customWidth="1"/>
    <col min="1269" max="1269" width="7.85546875" style="1" bestFit="1" customWidth="1"/>
    <col min="1270" max="1270" width="7.7109375" style="1" bestFit="1" customWidth="1"/>
    <col min="1271" max="1272" width="16.85546875" style="1" bestFit="1" customWidth="1"/>
    <col min="1273" max="1522" width="8.85546875" style="1"/>
    <col min="1523" max="1523" width="5.85546875" style="1" bestFit="1" customWidth="1"/>
    <col min="1524" max="1524" width="45.7109375" style="1" customWidth="1"/>
    <col min="1525" max="1525" width="7.85546875" style="1" bestFit="1" customWidth="1"/>
    <col min="1526" max="1526" width="7.7109375" style="1" bestFit="1" customWidth="1"/>
    <col min="1527" max="1528" width="16.85546875" style="1" bestFit="1" customWidth="1"/>
    <col min="1529" max="1778" width="8.85546875" style="1"/>
    <col min="1779" max="1779" width="5.85546875" style="1" bestFit="1" customWidth="1"/>
    <col min="1780" max="1780" width="45.7109375" style="1" customWidth="1"/>
    <col min="1781" max="1781" width="7.85546875" style="1" bestFit="1" customWidth="1"/>
    <col min="1782" max="1782" width="7.7109375" style="1" bestFit="1" customWidth="1"/>
    <col min="1783" max="1784" width="16.85546875" style="1" bestFit="1" customWidth="1"/>
    <col min="1785" max="2034" width="8.85546875" style="1"/>
    <col min="2035" max="2035" width="5.85546875" style="1" bestFit="1" customWidth="1"/>
    <col min="2036" max="2036" width="45.7109375" style="1" customWidth="1"/>
    <col min="2037" max="2037" width="7.85546875" style="1" bestFit="1" customWidth="1"/>
    <col min="2038" max="2038" width="7.7109375" style="1" bestFit="1" customWidth="1"/>
    <col min="2039" max="2040" width="16.85546875" style="1" bestFit="1" customWidth="1"/>
    <col min="2041" max="2290" width="8.85546875" style="1"/>
    <col min="2291" max="2291" width="5.85546875" style="1" bestFit="1" customWidth="1"/>
    <col min="2292" max="2292" width="45.7109375" style="1" customWidth="1"/>
    <col min="2293" max="2293" width="7.85546875" style="1" bestFit="1" customWidth="1"/>
    <col min="2294" max="2294" width="7.7109375" style="1" bestFit="1" customWidth="1"/>
    <col min="2295" max="2296" width="16.85546875" style="1" bestFit="1" customWidth="1"/>
    <col min="2297" max="2546" width="8.85546875" style="1"/>
    <col min="2547" max="2547" width="5.85546875" style="1" bestFit="1" customWidth="1"/>
    <col min="2548" max="2548" width="45.7109375" style="1" customWidth="1"/>
    <col min="2549" max="2549" width="7.85546875" style="1" bestFit="1" customWidth="1"/>
    <col min="2550" max="2550" width="7.7109375" style="1" bestFit="1" customWidth="1"/>
    <col min="2551" max="2552" width="16.85546875" style="1" bestFit="1" customWidth="1"/>
    <col min="2553" max="2802" width="8.85546875" style="1"/>
    <col min="2803" max="2803" width="5.85546875" style="1" bestFit="1" customWidth="1"/>
    <col min="2804" max="2804" width="45.7109375" style="1" customWidth="1"/>
    <col min="2805" max="2805" width="7.85546875" style="1" bestFit="1" customWidth="1"/>
    <col min="2806" max="2806" width="7.7109375" style="1" bestFit="1" customWidth="1"/>
    <col min="2807" max="2808" width="16.85546875" style="1" bestFit="1" customWidth="1"/>
    <col min="2809" max="3058" width="8.85546875" style="1"/>
    <col min="3059" max="3059" width="5.85546875" style="1" bestFit="1" customWidth="1"/>
    <col min="3060" max="3060" width="45.7109375" style="1" customWidth="1"/>
    <col min="3061" max="3061" width="7.85546875" style="1" bestFit="1" customWidth="1"/>
    <col min="3062" max="3062" width="7.7109375" style="1" bestFit="1" customWidth="1"/>
    <col min="3063" max="3064" width="16.85546875" style="1" bestFit="1" customWidth="1"/>
    <col min="3065" max="3314" width="8.85546875" style="1"/>
    <col min="3315" max="3315" width="5.85546875" style="1" bestFit="1" customWidth="1"/>
    <col min="3316" max="3316" width="45.7109375" style="1" customWidth="1"/>
    <col min="3317" max="3317" width="7.85546875" style="1" bestFit="1" customWidth="1"/>
    <col min="3318" max="3318" width="7.7109375" style="1" bestFit="1" customWidth="1"/>
    <col min="3319" max="3320" width="16.85546875" style="1" bestFit="1" customWidth="1"/>
    <col min="3321" max="3570" width="8.85546875" style="1"/>
    <col min="3571" max="3571" width="5.85546875" style="1" bestFit="1" customWidth="1"/>
    <col min="3572" max="3572" width="45.7109375" style="1" customWidth="1"/>
    <col min="3573" max="3573" width="7.85546875" style="1" bestFit="1" customWidth="1"/>
    <col min="3574" max="3574" width="7.7109375" style="1" bestFit="1" customWidth="1"/>
    <col min="3575" max="3576" width="16.85546875" style="1" bestFit="1" customWidth="1"/>
    <col min="3577" max="3826" width="8.85546875" style="1"/>
    <col min="3827" max="3827" width="5.85546875" style="1" bestFit="1" customWidth="1"/>
    <col min="3828" max="3828" width="45.7109375" style="1" customWidth="1"/>
    <col min="3829" max="3829" width="7.85546875" style="1" bestFit="1" customWidth="1"/>
    <col min="3830" max="3830" width="7.7109375" style="1" bestFit="1" customWidth="1"/>
    <col min="3831" max="3832" width="16.85546875" style="1" bestFit="1" customWidth="1"/>
    <col min="3833" max="4082" width="8.85546875" style="1"/>
    <col min="4083" max="4083" width="5.85546875" style="1" bestFit="1" customWidth="1"/>
    <col min="4084" max="4084" width="45.7109375" style="1" customWidth="1"/>
    <col min="4085" max="4085" width="7.85546875" style="1" bestFit="1" customWidth="1"/>
    <col min="4086" max="4086" width="7.7109375" style="1" bestFit="1" customWidth="1"/>
    <col min="4087" max="4088" width="16.85546875" style="1" bestFit="1" customWidth="1"/>
    <col min="4089" max="4338" width="8.85546875" style="1"/>
    <col min="4339" max="4339" width="5.85546875" style="1" bestFit="1" customWidth="1"/>
    <col min="4340" max="4340" width="45.7109375" style="1" customWidth="1"/>
    <col min="4341" max="4341" width="7.85546875" style="1" bestFit="1" customWidth="1"/>
    <col min="4342" max="4342" width="7.7109375" style="1" bestFit="1" customWidth="1"/>
    <col min="4343" max="4344" width="16.85546875" style="1" bestFit="1" customWidth="1"/>
    <col min="4345" max="4594" width="8.85546875" style="1"/>
    <col min="4595" max="4595" width="5.85546875" style="1" bestFit="1" customWidth="1"/>
    <col min="4596" max="4596" width="45.7109375" style="1" customWidth="1"/>
    <col min="4597" max="4597" width="7.85546875" style="1" bestFit="1" customWidth="1"/>
    <col min="4598" max="4598" width="7.7109375" style="1" bestFit="1" customWidth="1"/>
    <col min="4599" max="4600" width="16.85546875" style="1" bestFit="1" customWidth="1"/>
    <col min="4601" max="4850" width="8.85546875" style="1"/>
    <col min="4851" max="4851" width="5.85546875" style="1" bestFit="1" customWidth="1"/>
    <col min="4852" max="4852" width="45.7109375" style="1" customWidth="1"/>
    <col min="4853" max="4853" width="7.85546875" style="1" bestFit="1" customWidth="1"/>
    <col min="4854" max="4854" width="7.7109375" style="1" bestFit="1" customWidth="1"/>
    <col min="4855" max="4856" width="16.85546875" style="1" bestFit="1" customWidth="1"/>
    <col min="4857" max="5106" width="8.85546875" style="1"/>
    <col min="5107" max="5107" width="5.85546875" style="1" bestFit="1" customWidth="1"/>
    <col min="5108" max="5108" width="45.7109375" style="1" customWidth="1"/>
    <col min="5109" max="5109" width="7.85546875" style="1" bestFit="1" customWidth="1"/>
    <col min="5110" max="5110" width="7.7109375" style="1" bestFit="1" customWidth="1"/>
    <col min="5111" max="5112" width="16.85546875" style="1" bestFit="1" customWidth="1"/>
    <col min="5113" max="5362" width="8.85546875" style="1"/>
    <col min="5363" max="5363" width="5.85546875" style="1" bestFit="1" customWidth="1"/>
    <col min="5364" max="5364" width="45.7109375" style="1" customWidth="1"/>
    <col min="5365" max="5365" width="7.85546875" style="1" bestFit="1" customWidth="1"/>
    <col min="5366" max="5366" width="7.7109375" style="1" bestFit="1" customWidth="1"/>
    <col min="5367" max="5368" width="16.85546875" style="1" bestFit="1" customWidth="1"/>
    <col min="5369" max="5618" width="8.85546875" style="1"/>
    <col min="5619" max="5619" width="5.85546875" style="1" bestFit="1" customWidth="1"/>
    <col min="5620" max="5620" width="45.7109375" style="1" customWidth="1"/>
    <col min="5621" max="5621" width="7.85546875" style="1" bestFit="1" customWidth="1"/>
    <col min="5622" max="5622" width="7.7109375" style="1" bestFit="1" customWidth="1"/>
    <col min="5623" max="5624" width="16.85546875" style="1" bestFit="1" customWidth="1"/>
    <col min="5625" max="5874" width="8.85546875" style="1"/>
    <col min="5875" max="5875" width="5.85546875" style="1" bestFit="1" customWidth="1"/>
    <col min="5876" max="5876" width="45.7109375" style="1" customWidth="1"/>
    <col min="5877" max="5877" width="7.85546875" style="1" bestFit="1" customWidth="1"/>
    <col min="5878" max="5878" width="7.7109375" style="1" bestFit="1" customWidth="1"/>
    <col min="5879" max="5880" width="16.85546875" style="1" bestFit="1" customWidth="1"/>
    <col min="5881" max="6130" width="8.85546875" style="1"/>
    <col min="6131" max="6131" width="5.85546875" style="1" bestFit="1" customWidth="1"/>
    <col min="6132" max="6132" width="45.7109375" style="1" customWidth="1"/>
    <col min="6133" max="6133" width="7.85546875" style="1" bestFit="1" customWidth="1"/>
    <col min="6134" max="6134" width="7.7109375" style="1" bestFit="1" customWidth="1"/>
    <col min="6135" max="6136" width="16.85546875" style="1" bestFit="1" customWidth="1"/>
    <col min="6137" max="6386" width="8.85546875" style="1"/>
    <col min="6387" max="6387" width="5.85546875" style="1" bestFit="1" customWidth="1"/>
    <col min="6388" max="6388" width="45.7109375" style="1" customWidth="1"/>
    <col min="6389" max="6389" width="7.85546875" style="1" bestFit="1" customWidth="1"/>
    <col min="6390" max="6390" width="7.7109375" style="1" bestFit="1" customWidth="1"/>
    <col min="6391" max="6392" width="16.85546875" style="1" bestFit="1" customWidth="1"/>
    <col min="6393" max="6642" width="8.85546875" style="1"/>
    <col min="6643" max="6643" width="5.85546875" style="1" bestFit="1" customWidth="1"/>
    <col min="6644" max="6644" width="45.7109375" style="1" customWidth="1"/>
    <col min="6645" max="6645" width="7.85546875" style="1" bestFit="1" customWidth="1"/>
    <col min="6646" max="6646" width="7.7109375" style="1" bestFit="1" customWidth="1"/>
    <col min="6647" max="6648" width="16.85546875" style="1" bestFit="1" customWidth="1"/>
    <col min="6649" max="6898" width="8.85546875" style="1"/>
    <col min="6899" max="6899" width="5.85546875" style="1" bestFit="1" customWidth="1"/>
    <col min="6900" max="6900" width="45.7109375" style="1" customWidth="1"/>
    <col min="6901" max="6901" width="7.85546875" style="1" bestFit="1" customWidth="1"/>
    <col min="6902" max="6902" width="7.7109375" style="1" bestFit="1" customWidth="1"/>
    <col min="6903" max="6904" width="16.85546875" style="1" bestFit="1" customWidth="1"/>
    <col min="6905" max="7154" width="8.85546875" style="1"/>
    <col min="7155" max="7155" width="5.85546875" style="1" bestFit="1" customWidth="1"/>
    <col min="7156" max="7156" width="45.7109375" style="1" customWidth="1"/>
    <col min="7157" max="7157" width="7.85546875" style="1" bestFit="1" customWidth="1"/>
    <col min="7158" max="7158" width="7.7109375" style="1" bestFit="1" customWidth="1"/>
    <col min="7159" max="7160" width="16.85546875" style="1" bestFit="1" customWidth="1"/>
    <col min="7161" max="7410" width="8.85546875" style="1"/>
    <col min="7411" max="7411" width="5.85546875" style="1" bestFit="1" customWidth="1"/>
    <col min="7412" max="7412" width="45.7109375" style="1" customWidth="1"/>
    <col min="7413" max="7413" width="7.85546875" style="1" bestFit="1" customWidth="1"/>
    <col min="7414" max="7414" width="7.7109375" style="1" bestFit="1" customWidth="1"/>
    <col min="7415" max="7416" width="16.85546875" style="1" bestFit="1" customWidth="1"/>
    <col min="7417" max="7666" width="8.85546875" style="1"/>
    <col min="7667" max="7667" width="5.85546875" style="1" bestFit="1" customWidth="1"/>
    <col min="7668" max="7668" width="45.7109375" style="1" customWidth="1"/>
    <col min="7669" max="7669" width="7.85546875" style="1" bestFit="1" customWidth="1"/>
    <col min="7670" max="7670" width="7.7109375" style="1" bestFit="1" customWidth="1"/>
    <col min="7671" max="7672" width="16.85546875" style="1" bestFit="1" customWidth="1"/>
    <col min="7673" max="7922" width="8.85546875" style="1"/>
    <col min="7923" max="7923" width="5.85546875" style="1" bestFit="1" customWidth="1"/>
    <col min="7924" max="7924" width="45.7109375" style="1" customWidth="1"/>
    <col min="7925" max="7925" width="7.85546875" style="1" bestFit="1" customWidth="1"/>
    <col min="7926" max="7926" width="7.7109375" style="1" bestFit="1" customWidth="1"/>
    <col min="7927" max="7928" width="16.85546875" style="1" bestFit="1" customWidth="1"/>
    <col min="7929" max="8178" width="8.85546875" style="1"/>
    <col min="8179" max="8179" width="5.85546875" style="1" bestFit="1" customWidth="1"/>
    <col min="8180" max="8180" width="45.7109375" style="1" customWidth="1"/>
    <col min="8181" max="8181" width="7.85546875" style="1" bestFit="1" customWidth="1"/>
    <col min="8182" max="8182" width="7.7109375" style="1" bestFit="1" customWidth="1"/>
    <col min="8183" max="8184" width="16.85546875" style="1" bestFit="1" customWidth="1"/>
    <col min="8185" max="8434" width="8.85546875" style="1"/>
    <col min="8435" max="8435" width="5.85546875" style="1" bestFit="1" customWidth="1"/>
    <col min="8436" max="8436" width="45.7109375" style="1" customWidth="1"/>
    <col min="8437" max="8437" width="7.85546875" style="1" bestFit="1" customWidth="1"/>
    <col min="8438" max="8438" width="7.7109375" style="1" bestFit="1" customWidth="1"/>
    <col min="8439" max="8440" width="16.85546875" style="1" bestFit="1" customWidth="1"/>
    <col min="8441" max="8690" width="8.85546875" style="1"/>
    <col min="8691" max="8691" width="5.85546875" style="1" bestFit="1" customWidth="1"/>
    <col min="8692" max="8692" width="45.7109375" style="1" customWidth="1"/>
    <col min="8693" max="8693" width="7.85546875" style="1" bestFit="1" customWidth="1"/>
    <col min="8694" max="8694" width="7.7109375" style="1" bestFit="1" customWidth="1"/>
    <col min="8695" max="8696" width="16.85546875" style="1" bestFit="1" customWidth="1"/>
    <col min="8697" max="8946" width="8.85546875" style="1"/>
    <col min="8947" max="8947" width="5.85546875" style="1" bestFit="1" customWidth="1"/>
    <col min="8948" max="8948" width="45.7109375" style="1" customWidth="1"/>
    <col min="8949" max="8949" width="7.85546875" style="1" bestFit="1" customWidth="1"/>
    <col min="8950" max="8950" width="7.7109375" style="1" bestFit="1" customWidth="1"/>
    <col min="8951" max="8952" width="16.85546875" style="1" bestFit="1" customWidth="1"/>
    <col min="8953" max="9202" width="8.85546875" style="1"/>
    <col min="9203" max="9203" width="5.85546875" style="1" bestFit="1" customWidth="1"/>
    <col min="9204" max="9204" width="45.7109375" style="1" customWidth="1"/>
    <col min="9205" max="9205" width="7.85546875" style="1" bestFit="1" customWidth="1"/>
    <col min="9206" max="9206" width="7.7109375" style="1" bestFit="1" customWidth="1"/>
    <col min="9207" max="9208" width="16.85546875" style="1" bestFit="1" customWidth="1"/>
    <col min="9209" max="9458" width="8.85546875" style="1"/>
    <col min="9459" max="9459" width="5.85546875" style="1" bestFit="1" customWidth="1"/>
    <col min="9460" max="9460" width="45.7109375" style="1" customWidth="1"/>
    <col min="9461" max="9461" width="7.85546875" style="1" bestFit="1" customWidth="1"/>
    <col min="9462" max="9462" width="7.7109375" style="1" bestFit="1" customWidth="1"/>
    <col min="9463" max="9464" width="16.85546875" style="1" bestFit="1" customWidth="1"/>
    <col min="9465" max="9714" width="8.85546875" style="1"/>
    <col min="9715" max="9715" width="5.85546875" style="1" bestFit="1" customWidth="1"/>
    <col min="9716" max="9716" width="45.7109375" style="1" customWidth="1"/>
    <col min="9717" max="9717" width="7.85546875" style="1" bestFit="1" customWidth="1"/>
    <col min="9718" max="9718" width="7.7109375" style="1" bestFit="1" customWidth="1"/>
    <col min="9719" max="9720" width="16.85546875" style="1" bestFit="1" customWidth="1"/>
    <col min="9721" max="9970" width="8.85546875" style="1"/>
    <col min="9971" max="9971" width="5.85546875" style="1" bestFit="1" customWidth="1"/>
    <col min="9972" max="9972" width="45.7109375" style="1" customWidth="1"/>
    <col min="9973" max="9973" width="7.85546875" style="1" bestFit="1" customWidth="1"/>
    <col min="9974" max="9974" width="7.7109375" style="1" bestFit="1" customWidth="1"/>
    <col min="9975" max="9976" width="16.85546875" style="1" bestFit="1" customWidth="1"/>
    <col min="9977" max="10226" width="8.85546875" style="1"/>
    <col min="10227" max="10227" width="5.85546875" style="1" bestFit="1" customWidth="1"/>
    <col min="10228" max="10228" width="45.7109375" style="1" customWidth="1"/>
    <col min="10229" max="10229" width="7.85546875" style="1" bestFit="1" customWidth="1"/>
    <col min="10230" max="10230" width="7.7109375" style="1" bestFit="1" customWidth="1"/>
    <col min="10231" max="10232" width="16.85546875" style="1" bestFit="1" customWidth="1"/>
    <col min="10233" max="10482" width="8.85546875" style="1"/>
    <col min="10483" max="10483" width="5.85546875" style="1" bestFit="1" customWidth="1"/>
    <col min="10484" max="10484" width="45.7109375" style="1" customWidth="1"/>
    <col min="10485" max="10485" width="7.85546875" style="1" bestFit="1" customWidth="1"/>
    <col min="10486" max="10486" width="7.7109375" style="1" bestFit="1" customWidth="1"/>
    <col min="10487" max="10488" width="16.85546875" style="1" bestFit="1" customWidth="1"/>
    <col min="10489" max="10738" width="8.85546875" style="1"/>
    <col min="10739" max="10739" width="5.85546875" style="1" bestFit="1" customWidth="1"/>
    <col min="10740" max="10740" width="45.7109375" style="1" customWidth="1"/>
    <col min="10741" max="10741" width="7.85546875" style="1" bestFit="1" customWidth="1"/>
    <col min="10742" max="10742" width="7.7109375" style="1" bestFit="1" customWidth="1"/>
    <col min="10743" max="10744" width="16.85546875" style="1" bestFit="1" customWidth="1"/>
    <col min="10745" max="10994" width="8.85546875" style="1"/>
    <col min="10995" max="10995" width="5.85546875" style="1" bestFit="1" customWidth="1"/>
    <col min="10996" max="10996" width="45.7109375" style="1" customWidth="1"/>
    <col min="10997" max="10997" width="7.85546875" style="1" bestFit="1" customWidth="1"/>
    <col min="10998" max="10998" width="7.7109375" style="1" bestFit="1" customWidth="1"/>
    <col min="10999" max="11000" width="16.85546875" style="1" bestFit="1" customWidth="1"/>
    <col min="11001" max="11250" width="8.85546875" style="1"/>
    <col min="11251" max="11251" width="5.85546875" style="1" bestFit="1" customWidth="1"/>
    <col min="11252" max="11252" width="45.7109375" style="1" customWidth="1"/>
    <col min="11253" max="11253" width="7.85546875" style="1" bestFit="1" customWidth="1"/>
    <col min="11254" max="11254" width="7.7109375" style="1" bestFit="1" customWidth="1"/>
    <col min="11255" max="11256" width="16.85546875" style="1" bestFit="1" customWidth="1"/>
    <col min="11257" max="11506" width="8.85546875" style="1"/>
    <col min="11507" max="11507" width="5.85546875" style="1" bestFit="1" customWidth="1"/>
    <col min="11508" max="11508" width="45.7109375" style="1" customWidth="1"/>
    <col min="11509" max="11509" width="7.85546875" style="1" bestFit="1" customWidth="1"/>
    <col min="11510" max="11510" width="7.7109375" style="1" bestFit="1" customWidth="1"/>
    <col min="11511" max="11512" width="16.85546875" style="1" bestFit="1" customWidth="1"/>
    <col min="11513" max="11762" width="8.85546875" style="1"/>
    <col min="11763" max="11763" width="5.85546875" style="1" bestFit="1" customWidth="1"/>
    <col min="11764" max="11764" width="45.7109375" style="1" customWidth="1"/>
    <col min="11765" max="11765" width="7.85546875" style="1" bestFit="1" customWidth="1"/>
    <col min="11766" max="11766" width="7.7109375" style="1" bestFit="1" customWidth="1"/>
    <col min="11767" max="11768" width="16.85546875" style="1" bestFit="1" customWidth="1"/>
    <col min="11769" max="12018" width="8.85546875" style="1"/>
    <col min="12019" max="12019" width="5.85546875" style="1" bestFit="1" customWidth="1"/>
    <col min="12020" max="12020" width="45.7109375" style="1" customWidth="1"/>
    <col min="12021" max="12021" width="7.85546875" style="1" bestFit="1" customWidth="1"/>
    <col min="12022" max="12022" width="7.7109375" style="1" bestFit="1" customWidth="1"/>
    <col min="12023" max="12024" width="16.85546875" style="1" bestFit="1" customWidth="1"/>
    <col min="12025" max="12274" width="8.85546875" style="1"/>
    <col min="12275" max="12275" width="5.85546875" style="1" bestFit="1" customWidth="1"/>
    <col min="12276" max="12276" width="45.7109375" style="1" customWidth="1"/>
    <col min="12277" max="12277" width="7.85546875" style="1" bestFit="1" customWidth="1"/>
    <col min="12278" max="12278" width="7.7109375" style="1" bestFit="1" customWidth="1"/>
    <col min="12279" max="12280" width="16.85546875" style="1" bestFit="1" customWidth="1"/>
    <col min="12281" max="12530" width="8.85546875" style="1"/>
    <col min="12531" max="12531" width="5.85546875" style="1" bestFit="1" customWidth="1"/>
    <col min="12532" max="12532" width="45.7109375" style="1" customWidth="1"/>
    <col min="12533" max="12533" width="7.85546875" style="1" bestFit="1" customWidth="1"/>
    <col min="12534" max="12534" width="7.7109375" style="1" bestFit="1" customWidth="1"/>
    <col min="12535" max="12536" width="16.85546875" style="1" bestFit="1" customWidth="1"/>
    <col min="12537" max="12786" width="8.85546875" style="1"/>
    <col min="12787" max="12787" width="5.85546875" style="1" bestFit="1" customWidth="1"/>
    <col min="12788" max="12788" width="45.7109375" style="1" customWidth="1"/>
    <col min="12789" max="12789" width="7.85546875" style="1" bestFit="1" customWidth="1"/>
    <col min="12790" max="12790" width="7.7109375" style="1" bestFit="1" customWidth="1"/>
    <col min="12791" max="12792" width="16.85546875" style="1" bestFit="1" customWidth="1"/>
    <col min="12793" max="13042" width="8.85546875" style="1"/>
    <col min="13043" max="13043" width="5.85546875" style="1" bestFit="1" customWidth="1"/>
    <col min="13044" max="13044" width="45.7109375" style="1" customWidth="1"/>
    <col min="13045" max="13045" width="7.85546875" style="1" bestFit="1" customWidth="1"/>
    <col min="13046" max="13046" width="7.7109375" style="1" bestFit="1" customWidth="1"/>
    <col min="13047" max="13048" width="16.85546875" style="1" bestFit="1" customWidth="1"/>
    <col min="13049" max="13298" width="8.85546875" style="1"/>
    <col min="13299" max="13299" width="5.85546875" style="1" bestFit="1" customWidth="1"/>
    <col min="13300" max="13300" width="45.7109375" style="1" customWidth="1"/>
    <col min="13301" max="13301" width="7.85546875" style="1" bestFit="1" customWidth="1"/>
    <col min="13302" max="13302" width="7.7109375" style="1" bestFit="1" customWidth="1"/>
    <col min="13303" max="13304" width="16.85546875" style="1" bestFit="1" customWidth="1"/>
    <col min="13305" max="13554" width="8.85546875" style="1"/>
    <col min="13555" max="13555" width="5.85546875" style="1" bestFit="1" customWidth="1"/>
    <col min="13556" max="13556" width="45.7109375" style="1" customWidth="1"/>
    <col min="13557" max="13557" width="7.85546875" style="1" bestFit="1" customWidth="1"/>
    <col min="13558" max="13558" width="7.7109375" style="1" bestFit="1" customWidth="1"/>
    <col min="13559" max="13560" width="16.85546875" style="1" bestFit="1" customWidth="1"/>
    <col min="13561" max="13810" width="8.85546875" style="1"/>
    <col min="13811" max="13811" width="5.85546875" style="1" bestFit="1" customWidth="1"/>
    <col min="13812" max="13812" width="45.7109375" style="1" customWidth="1"/>
    <col min="13813" max="13813" width="7.85546875" style="1" bestFit="1" customWidth="1"/>
    <col min="13814" max="13814" width="7.7109375" style="1" bestFit="1" customWidth="1"/>
    <col min="13815" max="13816" width="16.85546875" style="1" bestFit="1" customWidth="1"/>
    <col min="13817" max="14066" width="8.85546875" style="1"/>
    <col min="14067" max="14067" width="5.85546875" style="1" bestFit="1" customWidth="1"/>
    <col min="14068" max="14068" width="45.7109375" style="1" customWidth="1"/>
    <col min="14069" max="14069" width="7.85546875" style="1" bestFit="1" customWidth="1"/>
    <col min="14070" max="14070" width="7.7109375" style="1" bestFit="1" customWidth="1"/>
    <col min="14071" max="14072" width="16.85546875" style="1" bestFit="1" customWidth="1"/>
    <col min="14073" max="14322" width="8.85546875" style="1"/>
    <col min="14323" max="14323" width="5.85546875" style="1" bestFit="1" customWidth="1"/>
    <col min="14324" max="14324" width="45.7109375" style="1" customWidth="1"/>
    <col min="14325" max="14325" width="7.85546875" style="1" bestFit="1" customWidth="1"/>
    <col min="14326" max="14326" width="7.7109375" style="1" bestFit="1" customWidth="1"/>
    <col min="14327" max="14328" width="16.85546875" style="1" bestFit="1" customWidth="1"/>
    <col min="14329" max="14578" width="8.85546875" style="1"/>
    <col min="14579" max="14579" width="5.85546875" style="1" bestFit="1" customWidth="1"/>
    <col min="14580" max="14580" width="45.7109375" style="1" customWidth="1"/>
    <col min="14581" max="14581" width="7.85546875" style="1" bestFit="1" customWidth="1"/>
    <col min="14582" max="14582" width="7.7109375" style="1" bestFit="1" customWidth="1"/>
    <col min="14583" max="14584" width="16.85546875" style="1" bestFit="1" customWidth="1"/>
    <col min="14585" max="14834" width="8.85546875" style="1"/>
    <col min="14835" max="14835" width="5.85546875" style="1" bestFit="1" customWidth="1"/>
    <col min="14836" max="14836" width="45.7109375" style="1" customWidth="1"/>
    <col min="14837" max="14837" width="7.85546875" style="1" bestFit="1" customWidth="1"/>
    <col min="14838" max="14838" width="7.7109375" style="1" bestFit="1" customWidth="1"/>
    <col min="14839" max="14840" width="16.85546875" style="1" bestFit="1" customWidth="1"/>
    <col min="14841" max="15090" width="8.85546875" style="1"/>
    <col min="15091" max="15091" width="5.85546875" style="1" bestFit="1" customWidth="1"/>
    <col min="15092" max="15092" width="45.7109375" style="1" customWidth="1"/>
    <col min="15093" max="15093" width="7.85546875" style="1" bestFit="1" customWidth="1"/>
    <col min="15094" max="15094" width="7.7109375" style="1" bestFit="1" customWidth="1"/>
    <col min="15095" max="15096" width="16.85546875" style="1" bestFit="1" customWidth="1"/>
    <col min="15097" max="15346" width="8.85546875" style="1"/>
    <col min="15347" max="15347" width="5.85546875" style="1" bestFit="1" customWidth="1"/>
    <col min="15348" max="15348" width="45.7109375" style="1" customWidth="1"/>
    <col min="15349" max="15349" width="7.85546875" style="1" bestFit="1" customWidth="1"/>
    <col min="15350" max="15350" width="7.7109375" style="1" bestFit="1" customWidth="1"/>
    <col min="15351" max="15352" width="16.85546875" style="1" bestFit="1" customWidth="1"/>
    <col min="15353" max="15602" width="8.85546875" style="1"/>
    <col min="15603" max="15603" width="5.85546875" style="1" bestFit="1" customWidth="1"/>
    <col min="15604" max="15604" width="45.7109375" style="1" customWidth="1"/>
    <col min="15605" max="15605" width="7.85546875" style="1" bestFit="1" customWidth="1"/>
    <col min="15606" max="15606" width="7.7109375" style="1" bestFit="1" customWidth="1"/>
    <col min="15607" max="15608" width="16.85546875" style="1" bestFit="1" customWidth="1"/>
    <col min="15609" max="15858" width="8.85546875" style="1"/>
    <col min="15859" max="15859" width="5.85546875" style="1" bestFit="1" customWidth="1"/>
    <col min="15860" max="15860" width="45.7109375" style="1" customWidth="1"/>
    <col min="15861" max="15861" width="7.85546875" style="1" bestFit="1" customWidth="1"/>
    <col min="15862" max="15862" width="7.7109375" style="1" bestFit="1" customWidth="1"/>
    <col min="15863" max="15864" width="16.85546875" style="1" bestFit="1" customWidth="1"/>
    <col min="15865" max="16114" width="8.85546875" style="1"/>
    <col min="16115" max="16115" width="5.85546875" style="1" bestFit="1" customWidth="1"/>
    <col min="16116" max="16116" width="45.7109375" style="1" customWidth="1"/>
    <col min="16117" max="16117" width="7.85546875" style="1" bestFit="1" customWidth="1"/>
    <col min="16118" max="16118" width="7.7109375" style="1" bestFit="1" customWidth="1"/>
    <col min="16119" max="16120" width="16.85546875" style="1" bestFit="1" customWidth="1"/>
    <col min="16121" max="16370" width="8.85546875" style="1"/>
    <col min="16371" max="16375" width="8.85546875" style="1" customWidth="1"/>
    <col min="16376" max="16384" width="8.85546875" style="1"/>
  </cols>
  <sheetData>
    <row r="1" spans="1:6" ht="21" customHeight="1" thickBot="1">
      <c r="A1" s="167" t="s">
        <v>89</v>
      </c>
      <c r="B1" s="167"/>
      <c r="C1" s="167"/>
      <c r="D1" s="167"/>
      <c r="E1" s="168" t="s">
        <v>94</v>
      </c>
      <c r="F1" s="169"/>
    </row>
    <row r="2" spans="1:6" ht="15" customHeight="1" thickBot="1">
      <c r="A2" s="68"/>
      <c r="B2" s="69" t="s">
        <v>1</v>
      </c>
      <c r="C2" s="70"/>
      <c r="D2" s="70"/>
      <c r="E2" s="71"/>
      <c r="F2" s="72">
        <f>F62</f>
        <v>0</v>
      </c>
    </row>
    <row r="3" spans="1:6" ht="9" customHeight="1" thickBot="1">
      <c r="A3" s="73"/>
      <c r="B3" s="69"/>
      <c r="C3" s="70"/>
      <c r="D3" s="70"/>
      <c r="E3" s="71"/>
      <c r="F3" s="71"/>
    </row>
    <row r="4" spans="1:6" ht="34.5" customHeight="1" thickBot="1">
      <c r="A4" s="29" t="s">
        <v>0</v>
      </c>
      <c r="B4" s="30" t="s">
        <v>2</v>
      </c>
      <c r="C4" s="31" t="s">
        <v>3</v>
      </c>
      <c r="D4" s="31" t="s">
        <v>4</v>
      </c>
      <c r="E4" s="54" t="s">
        <v>5</v>
      </c>
      <c r="F4" s="55" t="s">
        <v>6</v>
      </c>
    </row>
    <row r="5" spans="1:6" ht="38.25">
      <c r="A5" s="74"/>
      <c r="B5" s="75" t="s">
        <v>10</v>
      </c>
      <c r="C5" s="76"/>
      <c r="D5" s="77"/>
      <c r="E5" s="78"/>
      <c r="F5" s="79"/>
    </row>
    <row r="6" spans="1:6" ht="12.75">
      <c r="A6" s="80"/>
      <c r="B6" s="81"/>
      <c r="C6" s="82"/>
      <c r="D6" s="83"/>
      <c r="E6" s="84"/>
      <c r="F6" s="85"/>
    </row>
    <row r="7" spans="1:6" ht="12.75">
      <c r="A7" s="80"/>
      <c r="B7" s="86" t="s">
        <v>18</v>
      </c>
      <c r="C7" s="82"/>
      <c r="D7" s="83"/>
      <c r="E7" s="84"/>
      <c r="F7" s="85"/>
    </row>
    <row r="8" spans="1:6" ht="12.75">
      <c r="A8" s="87"/>
      <c r="B8" s="81"/>
      <c r="C8" s="82"/>
      <c r="D8" s="83"/>
      <c r="E8" s="84"/>
      <c r="F8" s="88"/>
    </row>
    <row r="9" spans="1:6" ht="12.75">
      <c r="A9" s="87"/>
      <c r="B9" s="35" t="s">
        <v>19</v>
      </c>
      <c r="C9" s="36"/>
      <c r="D9" s="36"/>
      <c r="E9" s="89"/>
      <c r="F9" s="88"/>
    </row>
    <row r="10" spans="1:6" ht="89.25">
      <c r="A10" s="37"/>
      <c r="B10" s="34" t="s">
        <v>20</v>
      </c>
      <c r="C10" s="36"/>
      <c r="D10" s="36"/>
      <c r="E10" s="89"/>
      <c r="F10" s="88"/>
    </row>
    <row r="11" spans="1:6" ht="102">
      <c r="A11" s="90"/>
      <c r="B11" s="34" t="s">
        <v>21</v>
      </c>
      <c r="C11" s="36"/>
      <c r="D11" s="38"/>
      <c r="E11" s="91"/>
      <c r="F11" s="92"/>
    </row>
    <row r="12" spans="1:6" ht="38.25">
      <c r="A12" s="90"/>
      <c r="B12" s="39" t="s">
        <v>22</v>
      </c>
      <c r="C12" s="36"/>
      <c r="D12" s="38"/>
      <c r="E12" s="91"/>
      <c r="F12" s="92"/>
    </row>
    <row r="13" spans="1:6" ht="12.75">
      <c r="A13" s="90"/>
      <c r="B13" s="40" t="s">
        <v>27</v>
      </c>
      <c r="C13" s="93"/>
      <c r="D13" s="36"/>
      <c r="E13" s="89"/>
      <c r="F13" s="94">
        <f t="shared" ref="F13:F16" si="0">$C13*E13</f>
        <v>0</v>
      </c>
    </row>
    <row r="14" spans="1:6" ht="76.5">
      <c r="A14" s="90"/>
      <c r="B14" s="34" t="s">
        <v>28</v>
      </c>
      <c r="C14" s="93"/>
      <c r="D14" s="36"/>
      <c r="E14" s="89"/>
      <c r="F14" s="94">
        <f t="shared" si="0"/>
        <v>0</v>
      </c>
    </row>
    <row r="15" spans="1:6" ht="12.75">
      <c r="A15" s="95">
        <v>2</v>
      </c>
      <c r="B15" s="34" t="s">
        <v>29</v>
      </c>
      <c r="C15" s="36">
        <v>24</v>
      </c>
      <c r="D15" s="96" t="s">
        <v>30</v>
      </c>
      <c r="E15" s="97"/>
      <c r="F15" s="94">
        <f t="shared" si="0"/>
        <v>0</v>
      </c>
    </row>
    <row r="16" spans="1:6" ht="12.75">
      <c r="A16" s="95">
        <v>3</v>
      </c>
      <c r="B16" s="34" t="s">
        <v>31</v>
      </c>
      <c r="C16" s="36">
        <v>24</v>
      </c>
      <c r="D16" s="96" t="s">
        <v>30</v>
      </c>
      <c r="E16" s="97"/>
      <c r="F16" s="94">
        <f t="shared" si="0"/>
        <v>0</v>
      </c>
    </row>
    <row r="17" spans="1:6" ht="13.5" customHeight="1">
      <c r="A17" s="90"/>
      <c r="B17" s="40" t="s">
        <v>32</v>
      </c>
      <c r="C17" s="36"/>
      <c r="D17" s="36"/>
      <c r="E17" s="89"/>
      <c r="F17" s="94"/>
    </row>
    <row r="18" spans="1:6" ht="12.75">
      <c r="A18" s="95">
        <v>4</v>
      </c>
      <c r="B18" s="34" t="s">
        <v>33</v>
      </c>
      <c r="C18" s="36">
        <v>10</v>
      </c>
      <c r="D18" s="96" t="s">
        <v>34</v>
      </c>
      <c r="E18" s="97"/>
      <c r="F18" s="94"/>
    </row>
    <row r="19" spans="1:6" ht="12.75">
      <c r="A19" s="95">
        <v>5</v>
      </c>
      <c r="B19" s="34" t="s">
        <v>35</v>
      </c>
      <c r="C19" s="36">
        <v>20</v>
      </c>
      <c r="D19" s="96" t="s">
        <v>34</v>
      </c>
      <c r="E19" s="97"/>
      <c r="F19" s="94"/>
    </row>
    <row r="20" spans="1:6" ht="12.75">
      <c r="A20" s="95"/>
      <c r="B20" s="86" t="s">
        <v>36</v>
      </c>
      <c r="C20" s="36"/>
      <c r="D20" s="96"/>
      <c r="E20" s="89"/>
      <c r="F20" s="94"/>
    </row>
    <row r="21" spans="1:6" ht="12.75">
      <c r="A21" s="57"/>
      <c r="B21" s="45" t="s">
        <v>37</v>
      </c>
      <c r="C21" s="44"/>
      <c r="D21" s="44"/>
      <c r="E21" s="91"/>
      <c r="F21" s="94"/>
    </row>
    <row r="22" spans="1:6" ht="38.25">
      <c r="A22" s="57"/>
      <c r="B22" s="43" t="s">
        <v>38</v>
      </c>
      <c r="C22" s="44"/>
      <c r="D22" s="44"/>
      <c r="E22" s="91"/>
      <c r="F22" s="94"/>
    </row>
    <row r="23" spans="1:6" ht="57.75" customHeight="1">
      <c r="A23" s="95">
        <v>1</v>
      </c>
      <c r="B23" s="34" t="s">
        <v>39</v>
      </c>
      <c r="C23" s="44">
        <v>45</v>
      </c>
      <c r="D23" s="96" t="s">
        <v>51</v>
      </c>
      <c r="E23" s="98"/>
      <c r="F23" s="94"/>
    </row>
    <row r="24" spans="1:6" ht="12.75">
      <c r="A24" s="95"/>
      <c r="B24" s="45" t="s">
        <v>41</v>
      </c>
      <c r="C24" s="44"/>
      <c r="D24" s="44"/>
      <c r="E24" s="91"/>
      <c r="F24" s="94"/>
    </row>
    <row r="25" spans="1:6" ht="76.5">
      <c r="A25" s="95"/>
      <c r="B25" s="43" t="s">
        <v>42</v>
      </c>
      <c r="C25" s="44"/>
      <c r="D25" s="44"/>
      <c r="E25" s="91"/>
      <c r="F25" s="94"/>
    </row>
    <row r="26" spans="1:6" ht="12.75">
      <c r="A26" s="95">
        <v>1</v>
      </c>
      <c r="B26" s="99" t="s">
        <v>43</v>
      </c>
      <c r="C26" s="44">
        <v>1.5</v>
      </c>
      <c r="D26" s="96" t="s">
        <v>34</v>
      </c>
      <c r="E26" s="98"/>
      <c r="F26" s="94"/>
    </row>
    <row r="27" spans="1:6" ht="12.75">
      <c r="A27" s="95">
        <v>2</v>
      </c>
      <c r="B27" s="43" t="s">
        <v>44</v>
      </c>
      <c r="C27" s="44">
        <v>1.5</v>
      </c>
      <c r="D27" s="96" t="s">
        <v>34</v>
      </c>
      <c r="E27" s="98"/>
      <c r="F27" s="94"/>
    </row>
    <row r="28" spans="1:6" ht="16.5" customHeight="1">
      <c r="A28" s="95">
        <v>3</v>
      </c>
      <c r="B28" s="43" t="s">
        <v>45</v>
      </c>
      <c r="C28" s="44">
        <v>0.5</v>
      </c>
      <c r="D28" s="96" t="s">
        <v>34</v>
      </c>
      <c r="E28" s="98"/>
      <c r="F28" s="94"/>
    </row>
    <row r="29" spans="1:6" ht="12.75">
      <c r="A29" s="80"/>
      <c r="B29" s="81"/>
      <c r="C29" s="82"/>
      <c r="D29" s="83"/>
      <c r="E29" s="84"/>
      <c r="F29" s="94"/>
    </row>
    <row r="30" spans="1:6" ht="12.75">
      <c r="A30" s="80"/>
      <c r="B30" s="86" t="s">
        <v>46</v>
      </c>
      <c r="C30" s="82"/>
      <c r="D30" s="83"/>
      <c r="E30" s="84"/>
      <c r="F30" s="94"/>
    </row>
    <row r="31" spans="1:6" ht="12.75">
      <c r="A31" s="80"/>
      <c r="B31" s="100" t="s">
        <v>47</v>
      </c>
      <c r="C31" s="82"/>
      <c r="D31" s="83"/>
      <c r="E31" s="84"/>
      <c r="F31" s="94"/>
    </row>
    <row r="32" spans="1:6" ht="38.25">
      <c r="A32" s="95">
        <v>1</v>
      </c>
      <c r="B32" s="43" t="s">
        <v>90</v>
      </c>
      <c r="C32" s="36">
        <v>11</v>
      </c>
      <c r="D32" s="96" t="s">
        <v>51</v>
      </c>
      <c r="E32" s="98"/>
      <c r="F32" s="94"/>
    </row>
    <row r="33" spans="1:6" ht="12.75">
      <c r="A33" s="95"/>
      <c r="B33" s="100" t="s">
        <v>49</v>
      </c>
      <c r="C33" s="44"/>
      <c r="D33" s="96"/>
      <c r="E33" s="91"/>
      <c r="F33" s="94"/>
    </row>
    <row r="34" spans="1:6" ht="38.25">
      <c r="A34" s="95">
        <v>2</v>
      </c>
      <c r="B34" s="43" t="s">
        <v>97</v>
      </c>
      <c r="C34" s="44">
        <v>10</v>
      </c>
      <c r="D34" s="96" t="s">
        <v>51</v>
      </c>
      <c r="E34" s="98"/>
      <c r="F34" s="94"/>
    </row>
    <row r="35" spans="1:6" ht="38.25">
      <c r="A35" s="95">
        <v>3</v>
      </c>
      <c r="B35" s="43" t="s">
        <v>98</v>
      </c>
      <c r="C35" s="44">
        <v>100</v>
      </c>
      <c r="D35" s="96" t="s">
        <v>51</v>
      </c>
      <c r="E35" s="98"/>
      <c r="F35" s="94"/>
    </row>
    <row r="36" spans="1:6" ht="38.25">
      <c r="A36" s="95">
        <v>4</v>
      </c>
      <c r="B36" s="43" t="s">
        <v>95</v>
      </c>
      <c r="C36" s="44">
        <f>20*1</f>
        <v>20</v>
      </c>
      <c r="D36" s="96" t="s">
        <v>51</v>
      </c>
      <c r="E36" s="98"/>
      <c r="F36" s="94"/>
    </row>
    <row r="37" spans="1:6" ht="12.75">
      <c r="A37" s="95"/>
      <c r="B37" s="86" t="s">
        <v>53</v>
      </c>
      <c r="C37" s="44"/>
      <c r="D37" s="96"/>
      <c r="E37" s="91"/>
      <c r="F37" s="94"/>
    </row>
    <row r="38" spans="1:6" ht="12.75">
      <c r="A38" s="95"/>
      <c r="B38" s="100" t="s">
        <v>54</v>
      </c>
      <c r="C38" s="44"/>
      <c r="D38" s="96"/>
      <c r="E38" s="91"/>
      <c r="F38" s="94"/>
    </row>
    <row r="39" spans="1:6" ht="99.6" customHeight="1">
      <c r="A39" s="95">
        <v>1</v>
      </c>
      <c r="B39" s="43" t="s">
        <v>91</v>
      </c>
      <c r="C39" s="44">
        <v>16</v>
      </c>
      <c r="D39" s="96" t="s">
        <v>51</v>
      </c>
      <c r="E39" s="98"/>
      <c r="F39" s="94"/>
    </row>
    <row r="40" spans="1:6" ht="12.75">
      <c r="A40" s="95"/>
      <c r="B40" s="86" t="s">
        <v>55</v>
      </c>
      <c r="C40" s="44"/>
      <c r="D40" s="96"/>
      <c r="E40" s="91"/>
      <c r="F40" s="94"/>
    </row>
    <row r="41" spans="1:6" ht="63.75">
      <c r="A41" s="95">
        <v>1</v>
      </c>
      <c r="B41" s="43" t="s">
        <v>92</v>
      </c>
      <c r="C41" s="44">
        <v>2</v>
      </c>
      <c r="D41" s="96" t="s">
        <v>57</v>
      </c>
      <c r="E41" s="98"/>
      <c r="F41" s="94"/>
    </row>
    <row r="42" spans="1:6" ht="63.75">
      <c r="A42" s="95">
        <v>4</v>
      </c>
      <c r="B42" s="43" t="s">
        <v>93</v>
      </c>
      <c r="C42" s="44">
        <v>6</v>
      </c>
      <c r="D42" s="96" t="s">
        <v>57</v>
      </c>
      <c r="E42" s="98"/>
      <c r="F42" s="94"/>
    </row>
    <row r="43" spans="1:6" ht="12.75">
      <c r="A43" s="95"/>
      <c r="B43" s="86" t="s">
        <v>61</v>
      </c>
      <c r="C43" s="44"/>
      <c r="D43" s="96"/>
      <c r="E43" s="91"/>
      <c r="F43" s="94"/>
    </row>
    <row r="44" spans="1:6" ht="12.75">
      <c r="A44" s="95"/>
      <c r="B44" s="100" t="s">
        <v>62</v>
      </c>
      <c r="C44" s="44"/>
      <c r="D44" s="96"/>
      <c r="E44" s="91"/>
      <c r="F44" s="94"/>
    </row>
    <row r="45" spans="1:6" ht="127.5">
      <c r="A45" s="95"/>
      <c r="B45" s="101" t="s">
        <v>63</v>
      </c>
      <c r="C45" s="44"/>
      <c r="D45" s="96"/>
      <c r="E45" s="91"/>
      <c r="F45" s="94"/>
    </row>
    <row r="46" spans="1:6" ht="12.75">
      <c r="A46" s="95">
        <v>1</v>
      </c>
      <c r="B46" s="101" t="s">
        <v>64</v>
      </c>
      <c r="C46" s="44">
        <f>C35</f>
        <v>100</v>
      </c>
      <c r="D46" s="96" t="s">
        <v>51</v>
      </c>
      <c r="E46" s="98"/>
      <c r="F46" s="94"/>
    </row>
    <row r="47" spans="1:6" ht="12.75">
      <c r="A47" s="95">
        <v>2</v>
      </c>
      <c r="B47" s="101" t="s">
        <v>65</v>
      </c>
      <c r="C47" s="44">
        <f>(20)*4.5</f>
        <v>90</v>
      </c>
      <c r="D47" s="96" t="s">
        <v>51</v>
      </c>
      <c r="E47" s="98"/>
      <c r="F47" s="94"/>
    </row>
    <row r="48" spans="1:6" ht="12.75">
      <c r="A48" s="95">
        <v>3</v>
      </c>
      <c r="B48" s="101" t="s">
        <v>66</v>
      </c>
      <c r="C48" s="44">
        <f>(25)*0.6</f>
        <v>15</v>
      </c>
      <c r="D48" s="96" t="s">
        <v>51</v>
      </c>
      <c r="E48" s="98"/>
      <c r="F48" s="94"/>
    </row>
    <row r="49" spans="1:12" ht="12.75">
      <c r="A49" s="95"/>
      <c r="B49" s="102" t="s">
        <v>67</v>
      </c>
      <c r="C49" s="44"/>
      <c r="D49" s="96"/>
      <c r="E49" s="91"/>
      <c r="F49" s="94"/>
    </row>
    <row r="50" spans="1:12" ht="126" customHeight="1">
      <c r="A50" s="95"/>
      <c r="B50" s="101" t="s">
        <v>68</v>
      </c>
      <c r="C50" s="44"/>
      <c r="D50" s="96"/>
      <c r="E50" s="91"/>
      <c r="F50" s="94"/>
    </row>
    <row r="51" spans="1:12" ht="12.75">
      <c r="A51" s="95">
        <v>1</v>
      </c>
      <c r="B51" s="101" t="s">
        <v>64</v>
      </c>
      <c r="C51" s="44">
        <f>C46</f>
        <v>100</v>
      </c>
      <c r="D51" s="96" t="s">
        <v>51</v>
      </c>
      <c r="E51" s="98"/>
      <c r="F51" s="94"/>
    </row>
    <row r="52" spans="1:12" ht="12.75">
      <c r="A52" s="95">
        <v>2</v>
      </c>
      <c r="B52" s="103" t="s">
        <v>69</v>
      </c>
      <c r="C52" s="44"/>
      <c r="D52" s="96"/>
      <c r="E52" s="91"/>
      <c r="F52" s="94"/>
    </row>
    <row r="53" spans="1:12" ht="12.75">
      <c r="A53" s="104">
        <v>2.1</v>
      </c>
      <c r="B53" s="105" t="s">
        <v>70</v>
      </c>
      <c r="C53" s="44">
        <f>C51</f>
        <v>100</v>
      </c>
      <c r="D53" s="96" t="s">
        <v>51</v>
      </c>
      <c r="E53" s="98"/>
      <c r="F53" s="94"/>
    </row>
    <row r="54" spans="1:12" ht="12.75">
      <c r="A54" s="95">
        <v>3</v>
      </c>
      <c r="B54" s="101" t="s">
        <v>65</v>
      </c>
      <c r="C54" s="44">
        <f>C47</f>
        <v>90</v>
      </c>
      <c r="D54" s="96" t="s">
        <v>51</v>
      </c>
      <c r="E54" s="98"/>
      <c r="F54" s="94"/>
    </row>
    <row r="55" spans="1:12" ht="12.75">
      <c r="A55" s="95">
        <v>4</v>
      </c>
      <c r="B55" s="101" t="s">
        <v>66</v>
      </c>
      <c r="C55" s="44">
        <f>C48</f>
        <v>15</v>
      </c>
      <c r="D55" s="96" t="s">
        <v>51</v>
      </c>
      <c r="E55" s="98"/>
      <c r="F55" s="94"/>
    </row>
    <row r="56" spans="1:12" ht="12.75">
      <c r="A56" s="95"/>
      <c r="B56" s="86" t="s">
        <v>79</v>
      </c>
      <c r="C56" s="44"/>
      <c r="D56" s="96"/>
      <c r="E56" s="91"/>
      <c r="F56" s="94"/>
    </row>
    <row r="57" spans="1:12" ht="191.25">
      <c r="A57" s="95"/>
      <c r="B57" s="101" t="s">
        <v>80</v>
      </c>
      <c r="C57" s="44"/>
      <c r="D57" s="96"/>
      <c r="E57" s="91"/>
      <c r="F57" s="94"/>
    </row>
    <row r="58" spans="1:12" ht="127.5">
      <c r="A58" s="95">
        <v>1</v>
      </c>
      <c r="B58" s="43" t="s">
        <v>82</v>
      </c>
      <c r="C58" s="44">
        <v>5</v>
      </c>
      <c r="D58" s="96" t="s">
        <v>57</v>
      </c>
      <c r="E58" s="98"/>
      <c r="F58" s="94"/>
    </row>
    <row r="59" spans="1:12" ht="25.5">
      <c r="A59" s="95">
        <v>2</v>
      </c>
      <c r="B59" s="43" t="s">
        <v>84</v>
      </c>
      <c r="C59" s="44">
        <v>2</v>
      </c>
      <c r="D59" s="96" t="s">
        <v>57</v>
      </c>
      <c r="E59" s="98"/>
      <c r="F59" s="94"/>
    </row>
    <row r="60" spans="1:12" ht="12.75">
      <c r="A60" s="95">
        <v>3</v>
      </c>
      <c r="B60" s="43" t="s">
        <v>86</v>
      </c>
      <c r="C60" s="44">
        <v>2</v>
      </c>
      <c r="D60" s="96" t="s">
        <v>57</v>
      </c>
      <c r="E60" s="98"/>
      <c r="F60" s="94"/>
    </row>
    <row r="61" spans="1:12" ht="12.75">
      <c r="A61" s="95"/>
      <c r="B61" s="43"/>
      <c r="C61" s="47"/>
      <c r="D61" s="96"/>
      <c r="E61" s="106"/>
      <c r="F61" s="107"/>
    </row>
    <row r="62" spans="1:12" ht="15.75" thickBot="1">
      <c r="A62" s="48"/>
      <c r="B62" s="49" t="s">
        <v>9</v>
      </c>
      <c r="C62" s="50"/>
      <c r="D62" s="51"/>
      <c r="E62" s="58"/>
      <c r="F62" s="108"/>
      <c r="L62" s="1" t="s">
        <v>142</v>
      </c>
    </row>
  </sheetData>
  <protectedRanges>
    <protectedRange sqref="E6:E60" name="Range1"/>
  </protectedRanges>
  <mergeCells count="2">
    <mergeCell ref="A1:D1"/>
    <mergeCell ref="E1:F1"/>
  </mergeCells>
  <dataValidations count="1">
    <dataValidation type="decimal" allowBlank="1" showInputMessage="1" showErrorMessage="1" error="Please enter Number/s ONLY _x000a__x000a_الرجاء ادخال ارقام فقط" sqref="E6:E60" xr:uid="{00000000-0002-0000-0200-000000000000}">
      <formula1>0.0000001</formula1>
      <formula2>2000000</formula2>
    </dataValidation>
  </dataValidations>
  <printOptions horizontalCentered="1"/>
  <pageMargins left="0.37" right="0.25" top="0.75" bottom="0.75" header="0.3" footer="0.3"/>
  <pageSetup paperSize="9" scale="97" orientation="portrait" r:id="rId1"/>
  <headerFooter alignWithMargins="0">
    <oddFooter>&amp;L&amp;F&amp;R&amp;A - Page &amp;P of &amp;N</oddFooter>
  </headerFooter>
  <rowBreaks count="2" manualBreakCount="2">
    <brk id="29" max="5" man="1"/>
    <brk id="4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F15"/>
  <sheetViews>
    <sheetView zoomScale="115" zoomScaleNormal="115" zoomScaleSheetLayoutView="82" workbookViewId="0">
      <pane xSplit="3" ySplit="4" topLeftCell="D11" activePane="bottomRight" state="frozen"/>
      <selection activeCell="C59" sqref="C59"/>
      <selection pane="topRight" activeCell="C59" sqref="C59"/>
      <selection pane="bottomLeft" activeCell="C59" sqref="C59"/>
      <selection pane="bottomRight" activeCell="B2" sqref="B2"/>
    </sheetView>
  </sheetViews>
  <sheetFormatPr defaultRowHeight="15"/>
  <cols>
    <col min="1" max="1" width="3.5703125" style="63" bestFit="1" customWidth="1"/>
    <col min="2" max="2" width="50.140625" style="64" customWidth="1"/>
    <col min="3" max="3" width="8.28515625" style="65" customWidth="1"/>
    <col min="4" max="4" width="7.28515625" style="65" bestFit="1" customWidth="1"/>
    <col min="5" max="5" width="13.7109375" style="56" customWidth="1"/>
    <col min="6" max="6" width="12.28515625" style="56" customWidth="1"/>
    <col min="7" max="233" width="8.85546875" style="1"/>
    <col min="234" max="234" width="5.85546875" style="1" bestFit="1" customWidth="1"/>
    <col min="235" max="235" width="45.7109375" style="1" customWidth="1"/>
    <col min="236" max="236" width="7.85546875" style="1" bestFit="1" customWidth="1"/>
    <col min="237" max="237" width="7.7109375" style="1" bestFit="1" customWidth="1"/>
    <col min="238" max="239" width="16.85546875" style="1" bestFit="1" customWidth="1"/>
    <col min="240" max="489" width="8.85546875" style="1"/>
    <col min="490" max="490" width="5.85546875" style="1" bestFit="1" customWidth="1"/>
    <col min="491" max="491" width="45.7109375" style="1" customWidth="1"/>
    <col min="492" max="492" width="7.85546875" style="1" bestFit="1" customWidth="1"/>
    <col min="493" max="493" width="7.7109375" style="1" bestFit="1" customWidth="1"/>
    <col min="494" max="495" width="16.85546875" style="1" bestFit="1" customWidth="1"/>
    <col min="496" max="745" width="8.85546875" style="1"/>
    <col min="746" max="746" width="5.85546875" style="1" bestFit="1" customWidth="1"/>
    <col min="747" max="747" width="45.7109375" style="1" customWidth="1"/>
    <col min="748" max="748" width="7.85546875" style="1" bestFit="1" customWidth="1"/>
    <col min="749" max="749" width="7.7109375" style="1" bestFit="1" customWidth="1"/>
    <col min="750" max="751" width="16.85546875" style="1" bestFit="1" customWidth="1"/>
    <col min="752" max="1001" width="8.85546875" style="1"/>
    <col min="1002" max="1002" width="5.85546875" style="1" bestFit="1" customWidth="1"/>
    <col min="1003" max="1003" width="45.7109375" style="1" customWidth="1"/>
    <col min="1004" max="1004" width="7.85546875" style="1" bestFit="1" customWidth="1"/>
    <col min="1005" max="1005" width="7.7109375" style="1" bestFit="1" customWidth="1"/>
    <col min="1006" max="1007" width="16.85546875" style="1" bestFit="1" customWidth="1"/>
    <col min="1008" max="1257" width="8.85546875" style="1"/>
    <col min="1258" max="1258" width="5.85546875" style="1" bestFit="1" customWidth="1"/>
    <col min="1259" max="1259" width="45.7109375" style="1" customWidth="1"/>
    <col min="1260" max="1260" width="7.85546875" style="1" bestFit="1" customWidth="1"/>
    <col min="1261" max="1261" width="7.7109375" style="1" bestFit="1" customWidth="1"/>
    <col min="1262" max="1263" width="16.85546875" style="1" bestFit="1" customWidth="1"/>
    <col min="1264" max="1513" width="8.85546875" style="1"/>
    <col min="1514" max="1514" width="5.85546875" style="1" bestFit="1" customWidth="1"/>
    <col min="1515" max="1515" width="45.7109375" style="1" customWidth="1"/>
    <col min="1516" max="1516" width="7.85546875" style="1" bestFit="1" customWidth="1"/>
    <col min="1517" max="1517" width="7.7109375" style="1" bestFit="1" customWidth="1"/>
    <col min="1518" max="1519" width="16.85546875" style="1" bestFit="1" customWidth="1"/>
    <col min="1520" max="1769" width="8.85546875" style="1"/>
    <col min="1770" max="1770" width="5.85546875" style="1" bestFit="1" customWidth="1"/>
    <col min="1771" max="1771" width="45.7109375" style="1" customWidth="1"/>
    <col min="1772" max="1772" width="7.85546875" style="1" bestFit="1" customWidth="1"/>
    <col min="1773" max="1773" width="7.7109375" style="1" bestFit="1" customWidth="1"/>
    <col min="1774" max="1775" width="16.85546875" style="1" bestFit="1" customWidth="1"/>
    <col min="1776" max="2025" width="8.85546875" style="1"/>
    <col min="2026" max="2026" width="5.85546875" style="1" bestFit="1" customWidth="1"/>
    <col min="2027" max="2027" width="45.7109375" style="1" customWidth="1"/>
    <col min="2028" max="2028" width="7.85546875" style="1" bestFit="1" customWidth="1"/>
    <col min="2029" max="2029" width="7.7109375" style="1" bestFit="1" customWidth="1"/>
    <col min="2030" max="2031" width="16.85546875" style="1" bestFit="1" customWidth="1"/>
    <col min="2032" max="2281" width="8.85546875" style="1"/>
    <col min="2282" max="2282" width="5.85546875" style="1" bestFit="1" customWidth="1"/>
    <col min="2283" max="2283" width="45.7109375" style="1" customWidth="1"/>
    <col min="2284" max="2284" width="7.85546875" style="1" bestFit="1" customWidth="1"/>
    <col min="2285" max="2285" width="7.7109375" style="1" bestFit="1" customWidth="1"/>
    <col min="2286" max="2287" width="16.85546875" style="1" bestFit="1" customWidth="1"/>
    <col min="2288" max="2537" width="8.85546875" style="1"/>
    <col min="2538" max="2538" width="5.85546875" style="1" bestFit="1" customWidth="1"/>
    <col min="2539" max="2539" width="45.7109375" style="1" customWidth="1"/>
    <col min="2540" max="2540" width="7.85546875" style="1" bestFit="1" customWidth="1"/>
    <col min="2541" max="2541" width="7.7109375" style="1" bestFit="1" customWidth="1"/>
    <col min="2542" max="2543" width="16.85546875" style="1" bestFit="1" customWidth="1"/>
    <col min="2544" max="2793" width="8.85546875" style="1"/>
    <col min="2794" max="2794" width="5.85546875" style="1" bestFit="1" customWidth="1"/>
    <col min="2795" max="2795" width="45.7109375" style="1" customWidth="1"/>
    <col min="2796" max="2796" width="7.85546875" style="1" bestFit="1" customWidth="1"/>
    <col min="2797" max="2797" width="7.7109375" style="1" bestFit="1" customWidth="1"/>
    <col min="2798" max="2799" width="16.85546875" style="1" bestFit="1" customWidth="1"/>
    <col min="2800" max="3049" width="8.85546875" style="1"/>
    <col min="3050" max="3050" width="5.85546875" style="1" bestFit="1" customWidth="1"/>
    <col min="3051" max="3051" width="45.7109375" style="1" customWidth="1"/>
    <col min="3052" max="3052" width="7.85546875" style="1" bestFit="1" customWidth="1"/>
    <col min="3053" max="3053" width="7.7109375" style="1" bestFit="1" customWidth="1"/>
    <col min="3054" max="3055" width="16.85546875" style="1" bestFit="1" customWidth="1"/>
    <col min="3056" max="3305" width="8.85546875" style="1"/>
    <col min="3306" max="3306" width="5.85546875" style="1" bestFit="1" customWidth="1"/>
    <col min="3307" max="3307" width="45.7109375" style="1" customWidth="1"/>
    <col min="3308" max="3308" width="7.85546875" style="1" bestFit="1" customWidth="1"/>
    <col min="3309" max="3309" width="7.7109375" style="1" bestFit="1" customWidth="1"/>
    <col min="3310" max="3311" width="16.85546875" style="1" bestFit="1" customWidth="1"/>
    <col min="3312" max="3561" width="8.85546875" style="1"/>
    <col min="3562" max="3562" width="5.85546875" style="1" bestFit="1" customWidth="1"/>
    <col min="3563" max="3563" width="45.7109375" style="1" customWidth="1"/>
    <col min="3564" max="3564" width="7.85546875" style="1" bestFit="1" customWidth="1"/>
    <col min="3565" max="3565" width="7.7109375" style="1" bestFit="1" customWidth="1"/>
    <col min="3566" max="3567" width="16.85546875" style="1" bestFit="1" customWidth="1"/>
    <col min="3568" max="3817" width="8.85546875" style="1"/>
    <col min="3818" max="3818" width="5.85546875" style="1" bestFit="1" customWidth="1"/>
    <col min="3819" max="3819" width="45.7109375" style="1" customWidth="1"/>
    <col min="3820" max="3820" width="7.85546875" style="1" bestFit="1" customWidth="1"/>
    <col min="3821" max="3821" width="7.7109375" style="1" bestFit="1" customWidth="1"/>
    <col min="3822" max="3823" width="16.85546875" style="1" bestFit="1" customWidth="1"/>
    <col min="3824" max="4073" width="8.85546875" style="1"/>
    <col min="4074" max="4074" width="5.85546875" style="1" bestFit="1" customWidth="1"/>
    <col min="4075" max="4075" width="45.7109375" style="1" customWidth="1"/>
    <col min="4076" max="4076" width="7.85546875" style="1" bestFit="1" customWidth="1"/>
    <col min="4077" max="4077" width="7.7109375" style="1" bestFit="1" customWidth="1"/>
    <col min="4078" max="4079" width="16.85546875" style="1" bestFit="1" customWidth="1"/>
    <col min="4080" max="4329" width="8.85546875" style="1"/>
    <col min="4330" max="4330" width="5.85546875" style="1" bestFit="1" customWidth="1"/>
    <col min="4331" max="4331" width="45.7109375" style="1" customWidth="1"/>
    <col min="4332" max="4332" width="7.85546875" style="1" bestFit="1" customWidth="1"/>
    <col min="4333" max="4333" width="7.7109375" style="1" bestFit="1" customWidth="1"/>
    <col min="4334" max="4335" width="16.85546875" style="1" bestFit="1" customWidth="1"/>
    <col min="4336" max="4585" width="8.85546875" style="1"/>
    <col min="4586" max="4586" width="5.85546875" style="1" bestFit="1" customWidth="1"/>
    <col min="4587" max="4587" width="45.7109375" style="1" customWidth="1"/>
    <col min="4588" max="4588" width="7.85546875" style="1" bestFit="1" customWidth="1"/>
    <col min="4589" max="4589" width="7.7109375" style="1" bestFit="1" customWidth="1"/>
    <col min="4590" max="4591" width="16.85546875" style="1" bestFit="1" customWidth="1"/>
    <col min="4592" max="4841" width="8.85546875" style="1"/>
    <col min="4842" max="4842" width="5.85546875" style="1" bestFit="1" customWidth="1"/>
    <col min="4843" max="4843" width="45.7109375" style="1" customWidth="1"/>
    <col min="4844" max="4844" width="7.85546875" style="1" bestFit="1" customWidth="1"/>
    <col min="4845" max="4845" width="7.7109375" style="1" bestFit="1" customWidth="1"/>
    <col min="4846" max="4847" width="16.85546875" style="1" bestFit="1" customWidth="1"/>
    <col min="4848" max="5097" width="8.85546875" style="1"/>
    <col min="5098" max="5098" width="5.85546875" style="1" bestFit="1" customWidth="1"/>
    <col min="5099" max="5099" width="45.7109375" style="1" customWidth="1"/>
    <col min="5100" max="5100" width="7.85546875" style="1" bestFit="1" customWidth="1"/>
    <col min="5101" max="5101" width="7.7109375" style="1" bestFit="1" customWidth="1"/>
    <col min="5102" max="5103" width="16.85546875" style="1" bestFit="1" customWidth="1"/>
    <col min="5104" max="5353" width="8.85546875" style="1"/>
    <col min="5354" max="5354" width="5.85546875" style="1" bestFit="1" customWidth="1"/>
    <col min="5355" max="5355" width="45.7109375" style="1" customWidth="1"/>
    <col min="5356" max="5356" width="7.85546875" style="1" bestFit="1" customWidth="1"/>
    <col min="5357" max="5357" width="7.7109375" style="1" bestFit="1" customWidth="1"/>
    <col min="5358" max="5359" width="16.85546875" style="1" bestFit="1" customWidth="1"/>
    <col min="5360" max="5609" width="8.85546875" style="1"/>
    <col min="5610" max="5610" width="5.85546875" style="1" bestFit="1" customWidth="1"/>
    <col min="5611" max="5611" width="45.7109375" style="1" customWidth="1"/>
    <col min="5612" max="5612" width="7.85546875" style="1" bestFit="1" customWidth="1"/>
    <col min="5613" max="5613" width="7.7109375" style="1" bestFit="1" customWidth="1"/>
    <col min="5614" max="5615" width="16.85546875" style="1" bestFit="1" customWidth="1"/>
    <col min="5616" max="5865" width="8.85546875" style="1"/>
    <col min="5866" max="5866" width="5.85546875" style="1" bestFit="1" customWidth="1"/>
    <col min="5867" max="5867" width="45.7109375" style="1" customWidth="1"/>
    <col min="5868" max="5868" width="7.85546875" style="1" bestFit="1" customWidth="1"/>
    <col min="5869" max="5869" width="7.7109375" style="1" bestFit="1" customWidth="1"/>
    <col min="5870" max="5871" width="16.85546875" style="1" bestFit="1" customWidth="1"/>
    <col min="5872" max="6121" width="8.85546875" style="1"/>
    <col min="6122" max="6122" width="5.85546875" style="1" bestFit="1" customWidth="1"/>
    <col min="6123" max="6123" width="45.7109375" style="1" customWidth="1"/>
    <col min="6124" max="6124" width="7.85546875" style="1" bestFit="1" customWidth="1"/>
    <col min="6125" max="6125" width="7.7109375" style="1" bestFit="1" customWidth="1"/>
    <col min="6126" max="6127" width="16.85546875" style="1" bestFit="1" customWidth="1"/>
    <col min="6128" max="6377" width="8.85546875" style="1"/>
    <col min="6378" max="6378" width="5.85546875" style="1" bestFit="1" customWidth="1"/>
    <col min="6379" max="6379" width="45.7109375" style="1" customWidth="1"/>
    <col min="6380" max="6380" width="7.85546875" style="1" bestFit="1" customWidth="1"/>
    <col min="6381" max="6381" width="7.7109375" style="1" bestFit="1" customWidth="1"/>
    <col min="6382" max="6383" width="16.85546875" style="1" bestFit="1" customWidth="1"/>
    <col min="6384" max="6633" width="8.85546875" style="1"/>
    <col min="6634" max="6634" width="5.85546875" style="1" bestFit="1" customWidth="1"/>
    <col min="6635" max="6635" width="45.7109375" style="1" customWidth="1"/>
    <col min="6636" max="6636" width="7.85546875" style="1" bestFit="1" customWidth="1"/>
    <col min="6637" max="6637" width="7.7109375" style="1" bestFit="1" customWidth="1"/>
    <col min="6638" max="6639" width="16.85546875" style="1" bestFit="1" customWidth="1"/>
    <col min="6640" max="6889" width="8.85546875" style="1"/>
    <col min="6890" max="6890" width="5.85546875" style="1" bestFit="1" customWidth="1"/>
    <col min="6891" max="6891" width="45.7109375" style="1" customWidth="1"/>
    <col min="6892" max="6892" width="7.85546875" style="1" bestFit="1" customWidth="1"/>
    <col min="6893" max="6893" width="7.7109375" style="1" bestFit="1" customWidth="1"/>
    <col min="6894" max="6895" width="16.85546875" style="1" bestFit="1" customWidth="1"/>
    <col min="6896" max="7145" width="8.85546875" style="1"/>
    <col min="7146" max="7146" width="5.85546875" style="1" bestFit="1" customWidth="1"/>
    <col min="7147" max="7147" width="45.7109375" style="1" customWidth="1"/>
    <col min="7148" max="7148" width="7.85546875" style="1" bestFit="1" customWidth="1"/>
    <col min="7149" max="7149" width="7.7109375" style="1" bestFit="1" customWidth="1"/>
    <col min="7150" max="7151" width="16.85546875" style="1" bestFit="1" customWidth="1"/>
    <col min="7152" max="7401" width="8.85546875" style="1"/>
    <col min="7402" max="7402" width="5.85546875" style="1" bestFit="1" customWidth="1"/>
    <col min="7403" max="7403" width="45.7109375" style="1" customWidth="1"/>
    <col min="7404" max="7404" width="7.85546875" style="1" bestFit="1" customWidth="1"/>
    <col min="7405" max="7405" width="7.7109375" style="1" bestFit="1" customWidth="1"/>
    <col min="7406" max="7407" width="16.85546875" style="1" bestFit="1" customWidth="1"/>
    <col min="7408" max="7657" width="8.85546875" style="1"/>
    <col min="7658" max="7658" width="5.85546875" style="1" bestFit="1" customWidth="1"/>
    <col min="7659" max="7659" width="45.7109375" style="1" customWidth="1"/>
    <col min="7660" max="7660" width="7.85546875" style="1" bestFit="1" customWidth="1"/>
    <col min="7661" max="7661" width="7.7109375" style="1" bestFit="1" customWidth="1"/>
    <col min="7662" max="7663" width="16.85546875" style="1" bestFit="1" customWidth="1"/>
    <col min="7664" max="7913" width="8.85546875" style="1"/>
    <col min="7914" max="7914" width="5.85546875" style="1" bestFit="1" customWidth="1"/>
    <col min="7915" max="7915" width="45.7109375" style="1" customWidth="1"/>
    <col min="7916" max="7916" width="7.85546875" style="1" bestFit="1" customWidth="1"/>
    <col min="7917" max="7917" width="7.7109375" style="1" bestFit="1" customWidth="1"/>
    <col min="7918" max="7919" width="16.85546875" style="1" bestFit="1" customWidth="1"/>
    <col min="7920" max="8169" width="8.85546875" style="1"/>
    <col min="8170" max="8170" width="5.85546875" style="1" bestFit="1" customWidth="1"/>
    <col min="8171" max="8171" width="45.7109375" style="1" customWidth="1"/>
    <col min="8172" max="8172" width="7.85546875" style="1" bestFit="1" customWidth="1"/>
    <col min="8173" max="8173" width="7.7109375" style="1" bestFit="1" customWidth="1"/>
    <col min="8174" max="8175" width="16.85546875" style="1" bestFit="1" customWidth="1"/>
    <col min="8176" max="8425" width="8.85546875" style="1"/>
    <col min="8426" max="8426" width="5.85546875" style="1" bestFit="1" customWidth="1"/>
    <col min="8427" max="8427" width="45.7109375" style="1" customWidth="1"/>
    <col min="8428" max="8428" width="7.85546875" style="1" bestFit="1" customWidth="1"/>
    <col min="8429" max="8429" width="7.7109375" style="1" bestFit="1" customWidth="1"/>
    <col min="8430" max="8431" width="16.85546875" style="1" bestFit="1" customWidth="1"/>
    <col min="8432" max="8681" width="8.85546875" style="1"/>
    <col min="8682" max="8682" width="5.85546875" style="1" bestFit="1" customWidth="1"/>
    <col min="8683" max="8683" width="45.7109375" style="1" customWidth="1"/>
    <col min="8684" max="8684" width="7.85546875" style="1" bestFit="1" customWidth="1"/>
    <col min="8685" max="8685" width="7.7109375" style="1" bestFit="1" customWidth="1"/>
    <col min="8686" max="8687" width="16.85546875" style="1" bestFit="1" customWidth="1"/>
    <col min="8688" max="8937" width="8.85546875" style="1"/>
    <col min="8938" max="8938" width="5.85546875" style="1" bestFit="1" customWidth="1"/>
    <col min="8939" max="8939" width="45.7109375" style="1" customWidth="1"/>
    <col min="8940" max="8940" width="7.85546875" style="1" bestFit="1" customWidth="1"/>
    <col min="8941" max="8941" width="7.7109375" style="1" bestFit="1" customWidth="1"/>
    <col min="8942" max="8943" width="16.85546875" style="1" bestFit="1" customWidth="1"/>
    <col min="8944" max="9193" width="8.85546875" style="1"/>
    <col min="9194" max="9194" width="5.85546875" style="1" bestFit="1" customWidth="1"/>
    <col min="9195" max="9195" width="45.7109375" style="1" customWidth="1"/>
    <col min="9196" max="9196" width="7.85546875" style="1" bestFit="1" customWidth="1"/>
    <col min="9197" max="9197" width="7.7109375" style="1" bestFit="1" customWidth="1"/>
    <col min="9198" max="9199" width="16.85546875" style="1" bestFit="1" customWidth="1"/>
    <col min="9200" max="9449" width="8.85546875" style="1"/>
    <col min="9450" max="9450" width="5.85546875" style="1" bestFit="1" customWidth="1"/>
    <col min="9451" max="9451" width="45.7109375" style="1" customWidth="1"/>
    <col min="9452" max="9452" width="7.85546875" style="1" bestFit="1" customWidth="1"/>
    <col min="9453" max="9453" width="7.7109375" style="1" bestFit="1" customWidth="1"/>
    <col min="9454" max="9455" width="16.85546875" style="1" bestFit="1" customWidth="1"/>
    <col min="9456" max="9705" width="8.85546875" style="1"/>
    <col min="9706" max="9706" width="5.85546875" style="1" bestFit="1" customWidth="1"/>
    <col min="9707" max="9707" width="45.7109375" style="1" customWidth="1"/>
    <col min="9708" max="9708" width="7.85546875" style="1" bestFit="1" customWidth="1"/>
    <col min="9709" max="9709" width="7.7109375" style="1" bestFit="1" customWidth="1"/>
    <col min="9710" max="9711" width="16.85546875" style="1" bestFit="1" customWidth="1"/>
    <col min="9712" max="9961" width="8.85546875" style="1"/>
    <col min="9962" max="9962" width="5.85546875" style="1" bestFit="1" customWidth="1"/>
    <col min="9963" max="9963" width="45.7109375" style="1" customWidth="1"/>
    <col min="9964" max="9964" width="7.85546875" style="1" bestFit="1" customWidth="1"/>
    <col min="9965" max="9965" width="7.7109375" style="1" bestFit="1" customWidth="1"/>
    <col min="9966" max="9967" width="16.85546875" style="1" bestFit="1" customWidth="1"/>
    <col min="9968" max="10217" width="8.85546875" style="1"/>
    <col min="10218" max="10218" width="5.85546875" style="1" bestFit="1" customWidth="1"/>
    <col min="10219" max="10219" width="45.7109375" style="1" customWidth="1"/>
    <col min="10220" max="10220" width="7.85546875" style="1" bestFit="1" customWidth="1"/>
    <col min="10221" max="10221" width="7.7109375" style="1" bestFit="1" customWidth="1"/>
    <col min="10222" max="10223" width="16.85546875" style="1" bestFit="1" customWidth="1"/>
    <col min="10224" max="10473" width="8.85546875" style="1"/>
    <col min="10474" max="10474" width="5.85546875" style="1" bestFit="1" customWidth="1"/>
    <col min="10475" max="10475" width="45.7109375" style="1" customWidth="1"/>
    <col min="10476" max="10476" width="7.85546875" style="1" bestFit="1" customWidth="1"/>
    <col min="10477" max="10477" width="7.7109375" style="1" bestFit="1" customWidth="1"/>
    <col min="10478" max="10479" width="16.85546875" style="1" bestFit="1" customWidth="1"/>
    <col min="10480" max="10729" width="8.85546875" style="1"/>
    <col min="10730" max="10730" width="5.85546875" style="1" bestFit="1" customWidth="1"/>
    <col min="10731" max="10731" width="45.7109375" style="1" customWidth="1"/>
    <col min="10732" max="10732" width="7.85546875" style="1" bestFit="1" customWidth="1"/>
    <col min="10733" max="10733" width="7.7109375" style="1" bestFit="1" customWidth="1"/>
    <col min="10734" max="10735" width="16.85546875" style="1" bestFit="1" customWidth="1"/>
    <col min="10736" max="10985" width="8.85546875" style="1"/>
    <col min="10986" max="10986" width="5.85546875" style="1" bestFit="1" customWidth="1"/>
    <col min="10987" max="10987" width="45.7109375" style="1" customWidth="1"/>
    <col min="10988" max="10988" width="7.85546875" style="1" bestFit="1" customWidth="1"/>
    <col min="10989" max="10989" width="7.7109375" style="1" bestFit="1" customWidth="1"/>
    <col min="10990" max="10991" width="16.85546875" style="1" bestFit="1" customWidth="1"/>
    <col min="10992" max="11241" width="8.85546875" style="1"/>
    <col min="11242" max="11242" width="5.85546875" style="1" bestFit="1" customWidth="1"/>
    <col min="11243" max="11243" width="45.7109375" style="1" customWidth="1"/>
    <col min="11244" max="11244" width="7.85546875" style="1" bestFit="1" customWidth="1"/>
    <col min="11245" max="11245" width="7.7109375" style="1" bestFit="1" customWidth="1"/>
    <col min="11246" max="11247" width="16.85546875" style="1" bestFit="1" customWidth="1"/>
    <col min="11248" max="11497" width="8.85546875" style="1"/>
    <col min="11498" max="11498" width="5.85546875" style="1" bestFit="1" customWidth="1"/>
    <col min="11499" max="11499" width="45.7109375" style="1" customWidth="1"/>
    <col min="11500" max="11500" width="7.85546875" style="1" bestFit="1" customWidth="1"/>
    <col min="11501" max="11501" width="7.7109375" style="1" bestFit="1" customWidth="1"/>
    <col min="11502" max="11503" width="16.85546875" style="1" bestFit="1" customWidth="1"/>
    <col min="11504" max="11753" width="8.85546875" style="1"/>
    <col min="11754" max="11754" width="5.85546875" style="1" bestFit="1" customWidth="1"/>
    <col min="11755" max="11755" width="45.7109375" style="1" customWidth="1"/>
    <col min="11756" max="11756" width="7.85546875" style="1" bestFit="1" customWidth="1"/>
    <col min="11757" max="11757" width="7.7109375" style="1" bestFit="1" customWidth="1"/>
    <col min="11758" max="11759" width="16.85546875" style="1" bestFit="1" customWidth="1"/>
    <col min="11760" max="12009" width="8.85546875" style="1"/>
    <col min="12010" max="12010" width="5.85546875" style="1" bestFit="1" customWidth="1"/>
    <col min="12011" max="12011" width="45.7109375" style="1" customWidth="1"/>
    <col min="12012" max="12012" width="7.85546875" style="1" bestFit="1" customWidth="1"/>
    <col min="12013" max="12013" width="7.7109375" style="1" bestFit="1" customWidth="1"/>
    <col min="12014" max="12015" width="16.85546875" style="1" bestFit="1" customWidth="1"/>
    <col min="12016" max="12265" width="8.85546875" style="1"/>
    <col min="12266" max="12266" width="5.85546875" style="1" bestFit="1" customWidth="1"/>
    <col min="12267" max="12267" width="45.7109375" style="1" customWidth="1"/>
    <col min="12268" max="12268" width="7.85546875" style="1" bestFit="1" customWidth="1"/>
    <col min="12269" max="12269" width="7.7109375" style="1" bestFit="1" customWidth="1"/>
    <col min="12270" max="12271" width="16.85546875" style="1" bestFit="1" customWidth="1"/>
    <col min="12272" max="12521" width="8.85546875" style="1"/>
    <col min="12522" max="12522" width="5.85546875" style="1" bestFit="1" customWidth="1"/>
    <col min="12523" max="12523" width="45.7109375" style="1" customWidth="1"/>
    <col min="12524" max="12524" width="7.85546875" style="1" bestFit="1" customWidth="1"/>
    <col min="12525" max="12525" width="7.7109375" style="1" bestFit="1" customWidth="1"/>
    <col min="12526" max="12527" width="16.85546875" style="1" bestFit="1" customWidth="1"/>
    <col min="12528" max="12777" width="8.85546875" style="1"/>
    <col min="12778" max="12778" width="5.85546875" style="1" bestFit="1" customWidth="1"/>
    <col min="12779" max="12779" width="45.7109375" style="1" customWidth="1"/>
    <col min="12780" max="12780" width="7.85546875" style="1" bestFit="1" customWidth="1"/>
    <col min="12781" max="12781" width="7.7109375" style="1" bestFit="1" customWidth="1"/>
    <col min="12782" max="12783" width="16.85546875" style="1" bestFit="1" customWidth="1"/>
    <col min="12784" max="13033" width="8.85546875" style="1"/>
    <col min="13034" max="13034" width="5.85546875" style="1" bestFit="1" customWidth="1"/>
    <col min="13035" max="13035" width="45.7109375" style="1" customWidth="1"/>
    <col min="13036" max="13036" width="7.85546875" style="1" bestFit="1" customWidth="1"/>
    <col min="13037" max="13037" width="7.7109375" style="1" bestFit="1" customWidth="1"/>
    <col min="13038" max="13039" width="16.85546875" style="1" bestFit="1" customWidth="1"/>
    <col min="13040" max="13289" width="8.85546875" style="1"/>
    <col min="13290" max="13290" width="5.85546875" style="1" bestFit="1" customWidth="1"/>
    <col min="13291" max="13291" width="45.7109375" style="1" customWidth="1"/>
    <col min="13292" max="13292" width="7.85546875" style="1" bestFit="1" customWidth="1"/>
    <col min="13293" max="13293" width="7.7109375" style="1" bestFit="1" customWidth="1"/>
    <col min="13294" max="13295" width="16.85546875" style="1" bestFit="1" customWidth="1"/>
    <col min="13296" max="13545" width="8.85546875" style="1"/>
    <col min="13546" max="13546" width="5.85546875" style="1" bestFit="1" customWidth="1"/>
    <col min="13547" max="13547" width="45.7109375" style="1" customWidth="1"/>
    <col min="13548" max="13548" width="7.85546875" style="1" bestFit="1" customWidth="1"/>
    <col min="13549" max="13549" width="7.7109375" style="1" bestFit="1" customWidth="1"/>
    <col min="13550" max="13551" width="16.85546875" style="1" bestFit="1" customWidth="1"/>
    <col min="13552" max="13801" width="8.85546875" style="1"/>
    <col min="13802" max="13802" width="5.85546875" style="1" bestFit="1" customWidth="1"/>
    <col min="13803" max="13803" width="45.7109375" style="1" customWidth="1"/>
    <col min="13804" max="13804" width="7.85546875" style="1" bestFit="1" customWidth="1"/>
    <col min="13805" max="13805" width="7.7109375" style="1" bestFit="1" customWidth="1"/>
    <col min="13806" max="13807" width="16.85546875" style="1" bestFit="1" customWidth="1"/>
    <col min="13808" max="14057" width="8.85546875" style="1"/>
    <col min="14058" max="14058" width="5.85546875" style="1" bestFit="1" customWidth="1"/>
    <col min="14059" max="14059" width="45.7109375" style="1" customWidth="1"/>
    <col min="14060" max="14060" width="7.85546875" style="1" bestFit="1" customWidth="1"/>
    <col min="14061" max="14061" width="7.7109375" style="1" bestFit="1" customWidth="1"/>
    <col min="14062" max="14063" width="16.85546875" style="1" bestFit="1" customWidth="1"/>
    <col min="14064" max="14313" width="8.85546875" style="1"/>
    <col min="14314" max="14314" width="5.85546875" style="1" bestFit="1" customWidth="1"/>
    <col min="14315" max="14315" width="45.7109375" style="1" customWidth="1"/>
    <col min="14316" max="14316" width="7.85546875" style="1" bestFit="1" customWidth="1"/>
    <col min="14317" max="14317" width="7.7109375" style="1" bestFit="1" customWidth="1"/>
    <col min="14318" max="14319" width="16.85546875" style="1" bestFit="1" customWidth="1"/>
    <col min="14320" max="14569" width="8.85546875" style="1"/>
    <col min="14570" max="14570" width="5.85546875" style="1" bestFit="1" customWidth="1"/>
    <col min="14571" max="14571" width="45.7109375" style="1" customWidth="1"/>
    <col min="14572" max="14572" width="7.85546875" style="1" bestFit="1" customWidth="1"/>
    <col min="14573" max="14573" width="7.7109375" style="1" bestFit="1" customWidth="1"/>
    <col min="14574" max="14575" width="16.85546875" style="1" bestFit="1" customWidth="1"/>
    <col min="14576" max="14825" width="8.85546875" style="1"/>
    <col min="14826" max="14826" width="5.85546875" style="1" bestFit="1" customWidth="1"/>
    <col min="14827" max="14827" width="45.7109375" style="1" customWidth="1"/>
    <col min="14828" max="14828" width="7.85546875" style="1" bestFit="1" customWidth="1"/>
    <col min="14829" max="14829" width="7.7109375" style="1" bestFit="1" customWidth="1"/>
    <col min="14830" max="14831" width="16.85546875" style="1" bestFit="1" customWidth="1"/>
    <col min="14832" max="15081" width="8.85546875" style="1"/>
    <col min="15082" max="15082" width="5.85546875" style="1" bestFit="1" customWidth="1"/>
    <col min="15083" max="15083" width="45.7109375" style="1" customWidth="1"/>
    <col min="15084" max="15084" width="7.85546875" style="1" bestFit="1" customWidth="1"/>
    <col min="15085" max="15085" width="7.7109375" style="1" bestFit="1" customWidth="1"/>
    <col min="15086" max="15087" width="16.85546875" style="1" bestFit="1" customWidth="1"/>
    <col min="15088" max="15337" width="8.85546875" style="1"/>
    <col min="15338" max="15338" width="5.85546875" style="1" bestFit="1" customWidth="1"/>
    <col min="15339" max="15339" width="45.7109375" style="1" customWidth="1"/>
    <col min="15340" max="15340" width="7.85546875" style="1" bestFit="1" customWidth="1"/>
    <col min="15341" max="15341" width="7.7109375" style="1" bestFit="1" customWidth="1"/>
    <col min="15342" max="15343" width="16.85546875" style="1" bestFit="1" customWidth="1"/>
    <col min="15344" max="15593" width="8.85546875" style="1"/>
    <col min="15594" max="15594" width="5.85546875" style="1" bestFit="1" customWidth="1"/>
    <col min="15595" max="15595" width="45.7109375" style="1" customWidth="1"/>
    <col min="15596" max="15596" width="7.85546875" style="1" bestFit="1" customWidth="1"/>
    <col min="15597" max="15597" width="7.7109375" style="1" bestFit="1" customWidth="1"/>
    <col min="15598" max="15599" width="16.85546875" style="1" bestFit="1" customWidth="1"/>
    <col min="15600" max="15849" width="8.85546875" style="1"/>
    <col min="15850" max="15850" width="5.85546875" style="1" bestFit="1" customWidth="1"/>
    <col min="15851" max="15851" width="45.7109375" style="1" customWidth="1"/>
    <col min="15852" max="15852" width="7.85546875" style="1" bestFit="1" customWidth="1"/>
    <col min="15853" max="15853" width="7.7109375" style="1" bestFit="1" customWidth="1"/>
    <col min="15854" max="15855" width="16.85546875" style="1" bestFit="1" customWidth="1"/>
    <col min="15856" max="16105" width="8.85546875" style="1"/>
    <col min="16106" max="16106" width="5.85546875" style="1" bestFit="1" customWidth="1"/>
    <col min="16107" max="16107" width="45.7109375" style="1" customWidth="1"/>
    <col min="16108" max="16108" width="7.85546875" style="1" bestFit="1" customWidth="1"/>
    <col min="16109" max="16109" width="7.7109375" style="1" bestFit="1" customWidth="1"/>
    <col min="16110" max="16111" width="16.85546875" style="1" bestFit="1" customWidth="1"/>
    <col min="16112" max="16367" width="8.85546875" style="1"/>
    <col min="16368" max="16384" width="9.140625" style="1" customWidth="1"/>
  </cols>
  <sheetData>
    <row r="1" spans="1:6" ht="21" customHeight="1" thickBot="1">
      <c r="A1" s="167" t="s">
        <v>99</v>
      </c>
      <c r="B1" s="167"/>
      <c r="C1" s="167"/>
      <c r="D1" s="167"/>
      <c r="E1" s="168" t="s">
        <v>94</v>
      </c>
      <c r="F1" s="169"/>
    </row>
    <row r="2" spans="1:6" ht="15" customHeight="1" thickBot="1">
      <c r="A2" s="68"/>
      <c r="B2" s="69" t="s">
        <v>1</v>
      </c>
      <c r="C2" s="70"/>
      <c r="D2" s="70"/>
      <c r="E2" s="109"/>
      <c r="F2" s="72">
        <f>F15</f>
        <v>0</v>
      </c>
    </row>
    <row r="3" spans="1:6" ht="13.15" customHeight="1" thickBot="1">
      <c r="A3" s="110"/>
      <c r="B3" s="111"/>
      <c r="C3" s="170"/>
      <c r="D3" s="170"/>
      <c r="E3" s="170"/>
      <c r="F3" s="170"/>
    </row>
    <row r="4" spans="1:6" ht="41.45" customHeight="1" thickBot="1">
      <c r="A4" s="29" t="s">
        <v>0</v>
      </c>
      <c r="B4" s="30" t="s">
        <v>2</v>
      </c>
      <c r="C4" s="31" t="s">
        <v>3</v>
      </c>
      <c r="D4" s="31" t="s">
        <v>4</v>
      </c>
      <c r="E4" s="31" t="s">
        <v>5</v>
      </c>
      <c r="F4" s="112" t="s">
        <v>154</v>
      </c>
    </row>
    <row r="5" spans="1:6" ht="15" customHeight="1">
      <c r="A5" s="80"/>
      <c r="B5" s="86"/>
      <c r="C5" s="82"/>
      <c r="D5" s="83"/>
      <c r="E5" s="84"/>
      <c r="F5" s="113"/>
    </row>
    <row r="6" spans="1:6" ht="15.75" customHeight="1">
      <c r="A6" s="80"/>
      <c r="B6" s="114" t="s">
        <v>13</v>
      </c>
      <c r="C6" s="115"/>
      <c r="D6" s="115"/>
      <c r="E6" s="115"/>
      <c r="F6" s="113"/>
    </row>
    <row r="7" spans="1:6" s="66" customFormat="1" ht="85.5" customHeight="1">
      <c r="A7" s="87"/>
      <c r="B7" s="171" t="s">
        <v>14</v>
      </c>
      <c r="C7" s="172"/>
      <c r="D7" s="173"/>
      <c r="E7" s="160"/>
      <c r="F7" s="113"/>
    </row>
    <row r="8" spans="1:6" ht="12.75">
      <c r="A8" s="80"/>
      <c r="B8" s="81"/>
      <c r="C8" s="82"/>
      <c r="D8" s="83"/>
      <c r="E8" s="84"/>
      <c r="F8" s="113"/>
    </row>
    <row r="9" spans="1:6" ht="12.75">
      <c r="A9" s="95"/>
      <c r="B9" s="86" t="s">
        <v>53</v>
      </c>
      <c r="C9" s="47"/>
      <c r="D9" s="96"/>
      <c r="E9" s="91"/>
      <c r="F9" s="113"/>
    </row>
    <row r="10" spans="1:6" ht="12.75">
      <c r="A10" s="95"/>
      <c r="B10" s="100" t="s">
        <v>99</v>
      </c>
      <c r="C10" s="47"/>
      <c r="D10" s="96"/>
      <c r="E10" s="91"/>
      <c r="F10" s="113"/>
    </row>
    <row r="11" spans="1:6" ht="152.44999999999999" customHeight="1" thickBot="1">
      <c r="A11" s="95">
        <v>5</v>
      </c>
      <c r="B11" s="116" t="s">
        <v>100</v>
      </c>
      <c r="C11" s="47">
        <v>80</v>
      </c>
      <c r="D11" s="96" t="s">
        <v>101</v>
      </c>
      <c r="E11" s="98"/>
      <c r="F11" s="113">
        <f>$C11*E11</f>
        <v>0</v>
      </c>
    </row>
    <row r="12" spans="1:6" ht="27.75" customHeight="1">
      <c r="A12" s="95"/>
      <c r="B12" s="86" t="s">
        <v>55</v>
      </c>
      <c r="C12" s="47"/>
      <c r="D12" s="96"/>
      <c r="E12" s="91"/>
      <c r="F12" s="113"/>
    </row>
    <row r="13" spans="1:6" ht="84" customHeight="1">
      <c r="A13" s="95">
        <v>1</v>
      </c>
      <c r="B13" s="43" t="s">
        <v>102</v>
      </c>
      <c r="C13" s="47">
        <v>1</v>
      </c>
      <c r="D13" s="96" t="s">
        <v>57</v>
      </c>
      <c r="E13" s="98"/>
      <c r="F13" s="113">
        <f>$C13*E13</f>
        <v>0</v>
      </c>
    </row>
    <row r="14" spans="1:6" ht="13.5" thickBot="1">
      <c r="A14" s="95"/>
      <c r="B14" s="117"/>
      <c r="C14" s="118"/>
      <c r="D14" s="119"/>
      <c r="E14" s="120"/>
      <c r="F14" s="107"/>
    </row>
    <row r="15" spans="1:6" ht="21" customHeight="1" thickBot="1">
      <c r="A15" s="59"/>
      <c r="B15" s="60" t="s">
        <v>9</v>
      </c>
      <c r="C15" s="61"/>
      <c r="D15" s="31"/>
      <c r="E15" s="62"/>
      <c r="F15" s="67">
        <f>SUM(F5:F14)</f>
        <v>0</v>
      </c>
    </row>
  </sheetData>
  <protectedRanges>
    <protectedRange sqref="E9:E10 E5" name="Range1_4"/>
    <protectedRange sqref="E8" name="Range1_3"/>
    <protectedRange sqref="E12" name="Range1_4_2"/>
    <protectedRange sqref="E11" name="Range1_20_2"/>
    <protectedRange sqref="E13" name="Range1_21_2"/>
  </protectedRanges>
  <mergeCells count="4">
    <mergeCell ref="A1:D1"/>
    <mergeCell ref="E1:F1"/>
    <mergeCell ref="C3:F3"/>
    <mergeCell ref="B7:D7"/>
  </mergeCells>
  <dataValidations count="2">
    <dataValidation type="decimal" allowBlank="1" showInputMessage="1" showErrorMessage="1" error="Please enter Number/s ONLY _x000a__x000a_الرجاء ادخال ارقام فقط" sqref="E9:E10 E5 E12" xr:uid="{00000000-0002-0000-0300-000000000000}">
      <formula1>0.0000001</formula1>
      <formula2>2000000</formula2>
    </dataValidation>
    <dataValidation type="decimal" allowBlank="1" showInputMessage="1" showErrorMessage="1" error="Please enter numbers ONLY _x000a__x000a_الرجاء ادخال ارقام فقط" sqref="E8 E13 E11" xr:uid="{00000000-0002-0000-0300-000001000000}">
      <formula1>0.0001</formula1>
      <formula2>20000000</formula2>
    </dataValidation>
  </dataValidations>
  <printOptions horizontalCentered="1"/>
  <pageMargins left="0.37" right="0.25" top="0.75" bottom="0.75" header="0.3" footer="0.3"/>
  <pageSetup paperSize="9" scale="97" orientation="portrait" r:id="rId1"/>
  <headerFooter alignWithMargins="0">
    <oddFooter>&amp;L&amp;F&amp;R&amp;A -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F96"/>
  <sheetViews>
    <sheetView zoomScaleNormal="100" zoomScaleSheetLayoutView="130" workbookViewId="0">
      <pane xSplit="3" ySplit="4" topLeftCell="D92" activePane="bottomRight" state="frozen"/>
      <selection activeCell="C59" sqref="C59"/>
      <selection pane="topRight" activeCell="C59" sqref="C59"/>
      <selection pane="bottomLeft" activeCell="C59" sqref="C59"/>
      <selection pane="bottomRight" activeCell="B2" sqref="B2"/>
    </sheetView>
  </sheetViews>
  <sheetFormatPr defaultRowHeight="15"/>
  <cols>
    <col min="1" max="1" width="5.85546875" style="25" bestFit="1" customWidth="1"/>
    <col min="2" max="2" width="45.7109375" style="26" customWidth="1"/>
    <col min="3" max="3" width="8" style="27" bestFit="1" customWidth="1"/>
    <col min="4" max="4" width="5.85546875" style="27" bestFit="1" customWidth="1"/>
    <col min="5" max="5" width="12.7109375" style="56" customWidth="1"/>
    <col min="6" max="6" width="17.140625" style="56" customWidth="1"/>
    <col min="7" max="235" width="8.85546875" style="1"/>
    <col min="236" max="236" width="5.85546875" style="1" bestFit="1" customWidth="1"/>
    <col min="237" max="237" width="45.7109375" style="1" customWidth="1"/>
    <col min="238" max="238" width="7.85546875" style="1" bestFit="1" customWidth="1"/>
    <col min="239" max="239" width="7.7109375" style="1" bestFit="1" customWidth="1"/>
    <col min="240" max="241" width="16.85546875" style="1" bestFit="1" customWidth="1"/>
    <col min="242" max="491" width="8.85546875" style="1"/>
    <col min="492" max="492" width="5.85546875" style="1" bestFit="1" customWidth="1"/>
    <col min="493" max="493" width="45.7109375" style="1" customWidth="1"/>
    <col min="494" max="494" width="7.85546875" style="1" bestFit="1" customWidth="1"/>
    <col min="495" max="495" width="7.7109375" style="1" bestFit="1" customWidth="1"/>
    <col min="496" max="497" width="16.85546875" style="1" bestFit="1" customWidth="1"/>
    <col min="498" max="747" width="8.85546875" style="1"/>
    <col min="748" max="748" width="5.85546875" style="1" bestFit="1" customWidth="1"/>
    <col min="749" max="749" width="45.7109375" style="1" customWidth="1"/>
    <col min="750" max="750" width="7.85546875" style="1" bestFit="1" customWidth="1"/>
    <col min="751" max="751" width="7.7109375" style="1" bestFit="1" customWidth="1"/>
    <col min="752" max="753" width="16.85546875" style="1" bestFit="1" customWidth="1"/>
    <col min="754" max="1003" width="8.85546875" style="1"/>
    <col min="1004" max="1004" width="5.85546875" style="1" bestFit="1" customWidth="1"/>
    <col min="1005" max="1005" width="45.7109375" style="1" customWidth="1"/>
    <col min="1006" max="1006" width="7.85546875" style="1" bestFit="1" customWidth="1"/>
    <col min="1007" max="1007" width="7.7109375" style="1" bestFit="1" customWidth="1"/>
    <col min="1008" max="1009" width="16.85546875" style="1" bestFit="1" customWidth="1"/>
    <col min="1010" max="1259" width="8.85546875" style="1"/>
    <col min="1260" max="1260" width="5.85546875" style="1" bestFit="1" customWidth="1"/>
    <col min="1261" max="1261" width="45.7109375" style="1" customWidth="1"/>
    <col min="1262" max="1262" width="7.85546875" style="1" bestFit="1" customWidth="1"/>
    <col min="1263" max="1263" width="7.7109375" style="1" bestFit="1" customWidth="1"/>
    <col min="1264" max="1265" width="16.85546875" style="1" bestFit="1" customWidth="1"/>
    <col min="1266" max="1515" width="8.85546875" style="1"/>
    <col min="1516" max="1516" width="5.85546875" style="1" bestFit="1" customWidth="1"/>
    <col min="1517" max="1517" width="45.7109375" style="1" customWidth="1"/>
    <col min="1518" max="1518" width="7.85546875" style="1" bestFit="1" customWidth="1"/>
    <col min="1519" max="1519" width="7.7109375" style="1" bestFit="1" customWidth="1"/>
    <col min="1520" max="1521" width="16.85546875" style="1" bestFit="1" customWidth="1"/>
    <col min="1522" max="1771" width="8.85546875" style="1"/>
    <col min="1772" max="1772" width="5.85546875" style="1" bestFit="1" customWidth="1"/>
    <col min="1773" max="1773" width="45.7109375" style="1" customWidth="1"/>
    <col min="1774" max="1774" width="7.85546875" style="1" bestFit="1" customWidth="1"/>
    <col min="1775" max="1775" width="7.7109375" style="1" bestFit="1" customWidth="1"/>
    <col min="1776" max="1777" width="16.85546875" style="1" bestFit="1" customWidth="1"/>
    <col min="1778" max="2027" width="8.85546875" style="1"/>
    <col min="2028" max="2028" width="5.85546875" style="1" bestFit="1" customWidth="1"/>
    <col min="2029" max="2029" width="45.7109375" style="1" customWidth="1"/>
    <col min="2030" max="2030" width="7.85546875" style="1" bestFit="1" customWidth="1"/>
    <col min="2031" max="2031" width="7.7109375" style="1" bestFit="1" customWidth="1"/>
    <col min="2032" max="2033" width="16.85546875" style="1" bestFit="1" customWidth="1"/>
    <col min="2034" max="2283" width="8.85546875" style="1"/>
    <col min="2284" max="2284" width="5.85546875" style="1" bestFit="1" customWidth="1"/>
    <col min="2285" max="2285" width="45.7109375" style="1" customWidth="1"/>
    <col min="2286" max="2286" width="7.85546875" style="1" bestFit="1" customWidth="1"/>
    <col min="2287" max="2287" width="7.7109375" style="1" bestFit="1" customWidth="1"/>
    <col min="2288" max="2289" width="16.85546875" style="1" bestFit="1" customWidth="1"/>
    <col min="2290" max="2539" width="8.85546875" style="1"/>
    <col min="2540" max="2540" width="5.85546875" style="1" bestFit="1" customWidth="1"/>
    <col min="2541" max="2541" width="45.7109375" style="1" customWidth="1"/>
    <col min="2542" max="2542" width="7.85546875" style="1" bestFit="1" customWidth="1"/>
    <col min="2543" max="2543" width="7.7109375" style="1" bestFit="1" customWidth="1"/>
    <col min="2544" max="2545" width="16.85546875" style="1" bestFit="1" customWidth="1"/>
    <col min="2546" max="2795" width="8.85546875" style="1"/>
    <col min="2796" max="2796" width="5.85546875" style="1" bestFit="1" customWidth="1"/>
    <col min="2797" max="2797" width="45.7109375" style="1" customWidth="1"/>
    <col min="2798" max="2798" width="7.85546875" style="1" bestFit="1" customWidth="1"/>
    <col min="2799" max="2799" width="7.7109375" style="1" bestFit="1" customWidth="1"/>
    <col min="2800" max="2801" width="16.85546875" style="1" bestFit="1" customWidth="1"/>
    <col min="2802" max="3051" width="8.85546875" style="1"/>
    <col min="3052" max="3052" width="5.85546875" style="1" bestFit="1" customWidth="1"/>
    <col min="3053" max="3053" width="45.7109375" style="1" customWidth="1"/>
    <col min="3054" max="3054" width="7.85546875" style="1" bestFit="1" customWidth="1"/>
    <col min="3055" max="3055" width="7.7109375" style="1" bestFit="1" customWidth="1"/>
    <col min="3056" max="3057" width="16.85546875" style="1" bestFit="1" customWidth="1"/>
    <col min="3058" max="3307" width="8.85546875" style="1"/>
    <col min="3308" max="3308" width="5.85546875" style="1" bestFit="1" customWidth="1"/>
    <col min="3309" max="3309" width="45.7109375" style="1" customWidth="1"/>
    <col min="3310" max="3310" width="7.85546875" style="1" bestFit="1" customWidth="1"/>
    <col min="3311" max="3311" width="7.7109375" style="1" bestFit="1" customWidth="1"/>
    <col min="3312" max="3313" width="16.85546875" style="1" bestFit="1" customWidth="1"/>
    <col min="3314" max="3563" width="8.85546875" style="1"/>
    <col min="3564" max="3564" width="5.85546875" style="1" bestFit="1" customWidth="1"/>
    <col min="3565" max="3565" width="45.7109375" style="1" customWidth="1"/>
    <col min="3566" max="3566" width="7.85546875" style="1" bestFit="1" customWidth="1"/>
    <col min="3567" max="3567" width="7.7109375" style="1" bestFit="1" customWidth="1"/>
    <col min="3568" max="3569" width="16.85546875" style="1" bestFit="1" customWidth="1"/>
    <col min="3570" max="3819" width="8.85546875" style="1"/>
    <col min="3820" max="3820" width="5.85546875" style="1" bestFit="1" customWidth="1"/>
    <col min="3821" max="3821" width="45.7109375" style="1" customWidth="1"/>
    <col min="3822" max="3822" width="7.85546875" style="1" bestFit="1" customWidth="1"/>
    <col min="3823" max="3823" width="7.7109375" style="1" bestFit="1" customWidth="1"/>
    <col min="3824" max="3825" width="16.85546875" style="1" bestFit="1" customWidth="1"/>
    <col min="3826" max="4075" width="8.85546875" style="1"/>
    <col min="4076" max="4076" width="5.85546875" style="1" bestFit="1" customWidth="1"/>
    <col min="4077" max="4077" width="45.7109375" style="1" customWidth="1"/>
    <col min="4078" max="4078" width="7.85546875" style="1" bestFit="1" customWidth="1"/>
    <col min="4079" max="4079" width="7.7109375" style="1" bestFit="1" customWidth="1"/>
    <col min="4080" max="4081" width="16.85546875" style="1" bestFit="1" customWidth="1"/>
    <col min="4082" max="4331" width="8.85546875" style="1"/>
    <col min="4332" max="4332" width="5.85546875" style="1" bestFit="1" customWidth="1"/>
    <col min="4333" max="4333" width="45.7109375" style="1" customWidth="1"/>
    <col min="4334" max="4334" width="7.85546875" style="1" bestFit="1" customWidth="1"/>
    <col min="4335" max="4335" width="7.7109375" style="1" bestFit="1" customWidth="1"/>
    <col min="4336" max="4337" width="16.85546875" style="1" bestFit="1" customWidth="1"/>
    <col min="4338" max="4587" width="8.85546875" style="1"/>
    <col min="4588" max="4588" width="5.85546875" style="1" bestFit="1" customWidth="1"/>
    <col min="4589" max="4589" width="45.7109375" style="1" customWidth="1"/>
    <col min="4590" max="4590" width="7.85546875" style="1" bestFit="1" customWidth="1"/>
    <col min="4591" max="4591" width="7.7109375" style="1" bestFit="1" customWidth="1"/>
    <col min="4592" max="4593" width="16.85546875" style="1" bestFit="1" customWidth="1"/>
    <col min="4594" max="4843" width="8.85546875" style="1"/>
    <col min="4844" max="4844" width="5.85546875" style="1" bestFit="1" customWidth="1"/>
    <col min="4845" max="4845" width="45.7109375" style="1" customWidth="1"/>
    <col min="4846" max="4846" width="7.85546875" style="1" bestFit="1" customWidth="1"/>
    <col min="4847" max="4847" width="7.7109375" style="1" bestFit="1" customWidth="1"/>
    <col min="4848" max="4849" width="16.85546875" style="1" bestFit="1" customWidth="1"/>
    <col min="4850" max="5099" width="8.85546875" style="1"/>
    <col min="5100" max="5100" width="5.85546875" style="1" bestFit="1" customWidth="1"/>
    <col min="5101" max="5101" width="45.7109375" style="1" customWidth="1"/>
    <col min="5102" max="5102" width="7.85546875" style="1" bestFit="1" customWidth="1"/>
    <col min="5103" max="5103" width="7.7109375" style="1" bestFit="1" customWidth="1"/>
    <col min="5104" max="5105" width="16.85546875" style="1" bestFit="1" customWidth="1"/>
    <col min="5106" max="5355" width="8.85546875" style="1"/>
    <col min="5356" max="5356" width="5.85546875" style="1" bestFit="1" customWidth="1"/>
    <col min="5357" max="5357" width="45.7109375" style="1" customWidth="1"/>
    <col min="5358" max="5358" width="7.85546875" style="1" bestFit="1" customWidth="1"/>
    <col min="5359" max="5359" width="7.7109375" style="1" bestFit="1" customWidth="1"/>
    <col min="5360" max="5361" width="16.85546875" style="1" bestFit="1" customWidth="1"/>
    <col min="5362" max="5611" width="8.85546875" style="1"/>
    <col min="5612" max="5612" width="5.85546875" style="1" bestFit="1" customWidth="1"/>
    <col min="5613" max="5613" width="45.7109375" style="1" customWidth="1"/>
    <col min="5614" max="5614" width="7.85546875" style="1" bestFit="1" customWidth="1"/>
    <col min="5615" max="5615" width="7.7109375" style="1" bestFit="1" customWidth="1"/>
    <col min="5616" max="5617" width="16.85546875" style="1" bestFit="1" customWidth="1"/>
    <col min="5618" max="5867" width="8.85546875" style="1"/>
    <col min="5868" max="5868" width="5.85546875" style="1" bestFit="1" customWidth="1"/>
    <col min="5869" max="5869" width="45.7109375" style="1" customWidth="1"/>
    <col min="5870" max="5870" width="7.85546875" style="1" bestFit="1" customWidth="1"/>
    <col min="5871" max="5871" width="7.7109375" style="1" bestFit="1" customWidth="1"/>
    <col min="5872" max="5873" width="16.85546875" style="1" bestFit="1" customWidth="1"/>
    <col min="5874" max="6123" width="8.85546875" style="1"/>
    <col min="6124" max="6124" width="5.85546875" style="1" bestFit="1" customWidth="1"/>
    <col min="6125" max="6125" width="45.7109375" style="1" customWidth="1"/>
    <col min="6126" max="6126" width="7.85546875" style="1" bestFit="1" customWidth="1"/>
    <col min="6127" max="6127" width="7.7109375" style="1" bestFit="1" customWidth="1"/>
    <col min="6128" max="6129" width="16.85546875" style="1" bestFit="1" customWidth="1"/>
    <col min="6130" max="6379" width="8.85546875" style="1"/>
    <col min="6380" max="6380" width="5.85546875" style="1" bestFit="1" customWidth="1"/>
    <col min="6381" max="6381" width="45.7109375" style="1" customWidth="1"/>
    <col min="6382" max="6382" width="7.85546875" style="1" bestFit="1" customWidth="1"/>
    <col min="6383" max="6383" width="7.7109375" style="1" bestFit="1" customWidth="1"/>
    <col min="6384" max="6385" width="16.85546875" style="1" bestFit="1" customWidth="1"/>
    <col min="6386" max="6635" width="8.85546875" style="1"/>
    <col min="6636" max="6636" width="5.85546875" style="1" bestFit="1" customWidth="1"/>
    <col min="6637" max="6637" width="45.7109375" style="1" customWidth="1"/>
    <col min="6638" max="6638" width="7.85546875" style="1" bestFit="1" customWidth="1"/>
    <col min="6639" max="6639" width="7.7109375" style="1" bestFit="1" customWidth="1"/>
    <col min="6640" max="6641" width="16.85546875" style="1" bestFit="1" customWidth="1"/>
    <col min="6642" max="6891" width="8.85546875" style="1"/>
    <col min="6892" max="6892" width="5.85546875" style="1" bestFit="1" customWidth="1"/>
    <col min="6893" max="6893" width="45.7109375" style="1" customWidth="1"/>
    <col min="6894" max="6894" width="7.85546875" style="1" bestFit="1" customWidth="1"/>
    <col min="6895" max="6895" width="7.7109375" style="1" bestFit="1" customWidth="1"/>
    <col min="6896" max="6897" width="16.85546875" style="1" bestFit="1" customWidth="1"/>
    <col min="6898" max="7147" width="8.85546875" style="1"/>
    <col min="7148" max="7148" width="5.85546875" style="1" bestFit="1" customWidth="1"/>
    <col min="7149" max="7149" width="45.7109375" style="1" customWidth="1"/>
    <col min="7150" max="7150" width="7.85546875" style="1" bestFit="1" customWidth="1"/>
    <col min="7151" max="7151" width="7.7109375" style="1" bestFit="1" customWidth="1"/>
    <col min="7152" max="7153" width="16.85546875" style="1" bestFit="1" customWidth="1"/>
    <col min="7154" max="7403" width="8.85546875" style="1"/>
    <col min="7404" max="7404" width="5.85546875" style="1" bestFit="1" customWidth="1"/>
    <col min="7405" max="7405" width="45.7109375" style="1" customWidth="1"/>
    <col min="7406" max="7406" width="7.85546875" style="1" bestFit="1" customWidth="1"/>
    <col min="7407" max="7407" width="7.7109375" style="1" bestFit="1" customWidth="1"/>
    <col min="7408" max="7409" width="16.85546875" style="1" bestFit="1" customWidth="1"/>
    <col min="7410" max="7659" width="8.85546875" style="1"/>
    <col min="7660" max="7660" width="5.85546875" style="1" bestFit="1" customWidth="1"/>
    <col min="7661" max="7661" width="45.7109375" style="1" customWidth="1"/>
    <col min="7662" max="7662" width="7.85546875" style="1" bestFit="1" customWidth="1"/>
    <col min="7663" max="7663" width="7.7109375" style="1" bestFit="1" customWidth="1"/>
    <col min="7664" max="7665" width="16.85546875" style="1" bestFit="1" customWidth="1"/>
    <col min="7666" max="7915" width="8.85546875" style="1"/>
    <col min="7916" max="7916" width="5.85546875" style="1" bestFit="1" customWidth="1"/>
    <col min="7917" max="7917" width="45.7109375" style="1" customWidth="1"/>
    <col min="7918" max="7918" width="7.85546875" style="1" bestFit="1" customWidth="1"/>
    <col min="7919" max="7919" width="7.7109375" style="1" bestFit="1" customWidth="1"/>
    <col min="7920" max="7921" width="16.85546875" style="1" bestFit="1" customWidth="1"/>
    <col min="7922" max="8171" width="8.85546875" style="1"/>
    <col min="8172" max="8172" width="5.85546875" style="1" bestFit="1" customWidth="1"/>
    <col min="8173" max="8173" width="45.7109375" style="1" customWidth="1"/>
    <col min="8174" max="8174" width="7.85546875" style="1" bestFit="1" customWidth="1"/>
    <col min="8175" max="8175" width="7.7109375" style="1" bestFit="1" customWidth="1"/>
    <col min="8176" max="8177" width="16.85546875" style="1" bestFit="1" customWidth="1"/>
    <col min="8178" max="8427" width="8.85546875" style="1"/>
    <col min="8428" max="8428" width="5.85546875" style="1" bestFit="1" customWidth="1"/>
    <col min="8429" max="8429" width="45.7109375" style="1" customWidth="1"/>
    <col min="8430" max="8430" width="7.85546875" style="1" bestFit="1" customWidth="1"/>
    <col min="8431" max="8431" width="7.7109375" style="1" bestFit="1" customWidth="1"/>
    <col min="8432" max="8433" width="16.85546875" style="1" bestFit="1" customWidth="1"/>
    <col min="8434" max="8683" width="8.85546875" style="1"/>
    <col min="8684" max="8684" width="5.85546875" style="1" bestFit="1" customWidth="1"/>
    <col min="8685" max="8685" width="45.7109375" style="1" customWidth="1"/>
    <col min="8686" max="8686" width="7.85546875" style="1" bestFit="1" customWidth="1"/>
    <col min="8687" max="8687" width="7.7109375" style="1" bestFit="1" customWidth="1"/>
    <col min="8688" max="8689" width="16.85546875" style="1" bestFit="1" customWidth="1"/>
    <col min="8690" max="8939" width="8.85546875" style="1"/>
    <col min="8940" max="8940" width="5.85546875" style="1" bestFit="1" customWidth="1"/>
    <col min="8941" max="8941" width="45.7109375" style="1" customWidth="1"/>
    <col min="8942" max="8942" width="7.85546875" style="1" bestFit="1" customWidth="1"/>
    <col min="8943" max="8943" width="7.7109375" style="1" bestFit="1" customWidth="1"/>
    <col min="8944" max="8945" width="16.85546875" style="1" bestFit="1" customWidth="1"/>
    <col min="8946" max="9195" width="8.85546875" style="1"/>
    <col min="9196" max="9196" width="5.85546875" style="1" bestFit="1" customWidth="1"/>
    <col min="9197" max="9197" width="45.7109375" style="1" customWidth="1"/>
    <col min="9198" max="9198" width="7.85546875" style="1" bestFit="1" customWidth="1"/>
    <col min="9199" max="9199" width="7.7109375" style="1" bestFit="1" customWidth="1"/>
    <col min="9200" max="9201" width="16.85546875" style="1" bestFit="1" customWidth="1"/>
    <col min="9202" max="9451" width="8.85546875" style="1"/>
    <col min="9452" max="9452" width="5.85546875" style="1" bestFit="1" customWidth="1"/>
    <col min="9453" max="9453" width="45.7109375" style="1" customWidth="1"/>
    <col min="9454" max="9454" width="7.85546875" style="1" bestFit="1" customWidth="1"/>
    <col min="9455" max="9455" width="7.7109375" style="1" bestFit="1" customWidth="1"/>
    <col min="9456" max="9457" width="16.85546875" style="1" bestFit="1" customWidth="1"/>
    <col min="9458" max="9707" width="8.85546875" style="1"/>
    <col min="9708" max="9708" width="5.85546875" style="1" bestFit="1" customWidth="1"/>
    <col min="9709" max="9709" width="45.7109375" style="1" customWidth="1"/>
    <col min="9710" max="9710" width="7.85546875" style="1" bestFit="1" customWidth="1"/>
    <col min="9711" max="9711" width="7.7109375" style="1" bestFit="1" customWidth="1"/>
    <col min="9712" max="9713" width="16.85546875" style="1" bestFit="1" customWidth="1"/>
    <col min="9714" max="9963" width="8.85546875" style="1"/>
    <col min="9964" max="9964" width="5.85546875" style="1" bestFit="1" customWidth="1"/>
    <col min="9965" max="9965" width="45.7109375" style="1" customWidth="1"/>
    <col min="9966" max="9966" width="7.85546875" style="1" bestFit="1" customWidth="1"/>
    <col min="9967" max="9967" width="7.7109375" style="1" bestFit="1" customWidth="1"/>
    <col min="9968" max="9969" width="16.85546875" style="1" bestFit="1" customWidth="1"/>
    <col min="9970" max="10219" width="8.85546875" style="1"/>
    <col min="10220" max="10220" width="5.85546875" style="1" bestFit="1" customWidth="1"/>
    <col min="10221" max="10221" width="45.7109375" style="1" customWidth="1"/>
    <col min="10222" max="10222" width="7.85546875" style="1" bestFit="1" customWidth="1"/>
    <col min="10223" max="10223" width="7.7109375" style="1" bestFit="1" customWidth="1"/>
    <col min="10224" max="10225" width="16.85546875" style="1" bestFit="1" customWidth="1"/>
    <col min="10226" max="10475" width="8.85546875" style="1"/>
    <col min="10476" max="10476" width="5.85546875" style="1" bestFit="1" customWidth="1"/>
    <col min="10477" max="10477" width="45.7109375" style="1" customWidth="1"/>
    <col min="10478" max="10478" width="7.85546875" style="1" bestFit="1" customWidth="1"/>
    <col min="10479" max="10479" width="7.7109375" style="1" bestFit="1" customWidth="1"/>
    <col min="10480" max="10481" width="16.85546875" style="1" bestFit="1" customWidth="1"/>
    <col min="10482" max="10731" width="8.85546875" style="1"/>
    <col min="10732" max="10732" width="5.85546875" style="1" bestFit="1" customWidth="1"/>
    <col min="10733" max="10733" width="45.7109375" style="1" customWidth="1"/>
    <col min="10734" max="10734" width="7.85546875" style="1" bestFit="1" customWidth="1"/>
    <col min="10735" max="10735" width="7.7109375" style="1" bestFit="1" customWidth="1"/>
    <col min="10736" max="10737" width="16.85546875" style="1" bestFit="1" customWidth="1"/>
    <col min="10738" max="10987" width="8.85546875" style="1"/>
    <col min="10988" max="10988" width="5.85546875" style="1" bestFit="1" customWidth="1"/>
    <col min="10989" max="10989" width="45.7109375" style="1" customWidth="1"/>
    <col min="10990" max="10990" width="7.85546875" style="1" bestFit="1" customWidth="1"/>
    <col min="10991" max="10991" width="7.7109375" style="1" bestFit="1" customWidth="1"/>
    <col min="10992" max="10993" width="16.85546875" style="1" bestFit="1" customWidth="1"/>
    <col min="10994" max="11243" width="8.85546875" style="1"/>
    <col min="11244" max="11244" width="5.85546875" style="1" bestFit="1" customWidth="1"/>
    <col min="11245" max="11245" width="45.7109375" style="1" customWidth="1"/>
    <col min="11246" max="11246" width="7.85546875" style="1" bestFit="1" customWidth="1"/>
    <col min="11247" max="11247" width="7.7109375" style="1" bestFit="1" customWidth="1"/>
    <col min="11248" max="11249" width="16.85546875" style="1" bestFit="1" customWidth="1"/>
    <col min="11250" max="11499" width="8.85546875" style="1"/>
    <col min="11500" max="11500" width="5.85546875" style="1" bestFit="1" customWidth="1"/>
    <col min="11501" max="11501" width="45.7109375" style="1" customWidth="1"/>
    <col min="11502" max="11502" width="7.85546875" style="1" bestFit="1" customWidth="1"/>
    <col min="11503" max="11503" width="7.7109375" style="1" bestFit="1" customWidth="1"/>
    <col min="11504" max="11505" width="16.85546875" style="1" bestFit="1" customWidth="1"/>
    <col min="11506" max="11755" width="8.85546875" style="1"/>
    <col min="11756" max="11756" width="5.85546875" style="1" bestFit="1" customWidth="1"/>
    <col min="11757" max="11757" width="45.7109375" style="1" customWidth="1"/>
    <col min="11758" max="11758" width="7.85546875" style="1" bestFit="1" customWidth="1"/>
    <col min="11759" max="11759" width="7.7109375" style="1" bestFit="1" customWidth="1"/>
    <col min="11760" max="11761" width="16.85546875" style="1" bestFit="1" customWidth="1"/>
    <col min="11762" max="12011" width="8.85546875" style="1"/>
    <col min="12012" max="12012" width="5.85546875" style="1" bestFit="1" customWidth="1"/>
    <col min="12013" max="12013" width="45.7109375" style="1" customWidth="1"/>
    <col min="12014" max="12014" width="7.85546875" style="1" bestFit="1" customWidth="1"/>
    <col min="12015" max="12015" width="7.7109375" style="1" bestFit="1" customWidth="1"/>
    <col min="12016" max="12017" width="16.85546875" style="1" bestFit="1" customWidth="1"/>
    <col min="12018" max="12267" width="8.85546875" style="1"/>
    <col min="12268" max="12268" width="5.85546875" style="1" bestFit="1" customWidth="1"/>
    <col min="12269" max="12269" width="45.7109375" style="1" customWidth="1"/>
    <col min="12270" max="12270" width="7.85546875" style="1" bestFit="1" customWidth="1"/>
    <col min="12271" max="12271" width="7.7109375" style="1" bestFit="1" customWidth="1"/>
    <col min="12272" max="12273" width="16.85546875" style="1" bestFit="1" customWidth="1"/>
    <col min="12274" max="12523" width="8.85546875" style="1"/>
    <col min="12524" max="12524" width="5.85546875" style="1" bestFit="1" customWidth="1"/>
    <col min="12525" max="12525" width="45.7109375" style="1" customWidth="1"/>
    <col min="12526" max="12526" width="7.85546875" style="1" bestFit="1" customWidth="1"/>
    <col min="12527" max="12527" width="7.7109375" style="1" bestFit="1" customWidth="1"/>
    <col min="12528" max="12529" width="16.85546875" style="1" bestFit="1" customWidth="1"/>
    <col min="12530" max="12779" width="8.85546875" style="1"/>
    <col min="12780" max="12780" width="5.85546875" style="1" bestFit="1" customWidth="1"/>
    <col min="12781" max="12781" width="45.7109375" style="1" customWidth="1"/>
    <col min="12782" max="12782" width="7.85546875" style="1" bestFit="1" customWidth="1"/>
    <col min="12783" max="12783" width="7.7109375" style="1" bestFit="1" customWidth="1"/>
    <col min="12784" max="12785" width="16.85546875" style="1" bestFit="1" customWidth="1"/>
    <col min="12786" max="13035" width="8.85546875" style="1"/>
    <col min="13036" max="13036" width="5.85546875" style="1" bestFit="1" customWidth="1"/>
    <col min="13037" max="13037" width="45.7109375" style="1" customWidth="1"/>
    <col min="13038" max="13038" width="7.85546875" style="1" bestFit="1" customWidth="1"/>
    <col min="13039" max="13039" width="7.7109375" style="1" bestFit="1" customWidth="1"/>
    <col min="13040" max="13041" width="16.85546875" style="1" bestFit="1" customWidth="1"/>
    <col min="13042" max="13291" width="8.85546875" style="1"/>
    <col min="13292" max="13292" width="5.85546875" style="1" bestFit="1" customWidth="1"/>
    <col min="13293" max="13293" width="45.7109375" style="1" customWidth="1"/>
    <col min="13294" max="13294" width="7.85546875" style="1" bestFit="1" customWidth="1"/>
    <col min="13295" max="13295" width="7.7109375" style="1" bestFit="1" customWidth="1"/>
    <col min="13296" max="13297" width="16.85546875" style="1" bestFit="1" customWidth="1"/>
    <col min="13298" max="13547" width="8.85546875" style="1"/>
    <col min="13548" max="13548" width="5.85546875" style="1" bestFit="1" customWidth="1"/>
    <col min="13549" max="13549" width="45.7109375" style="1" customWidth="1"/>
    <col min="13550" max="13550" width="7.85546875" style="1" bestFit="1" customWidth="1"/>
    <col min="13551" max="13551" width="7.7109375" style="1" bestFit="1" customWidth="1"/>
    <col min="13552" max="13553" width="16.85546875" style="1" bestFit="1" customWidth="1"/>
    <col min="13554" max="13803" width="8.85546875" style="1"/>
    <col min="13804" max="13804" width="5.85546875" style="1" bestFit="1" customWidth="1"/>
    <col min="13805" max="13805" width="45.7109375" style="1" customWidth="1"/>
    <col min="13806" max="13806" width="7.85546875" style="1" bestFit="1" customWidth="1"/>
    <col min="13807" max="13807" width="7.7109375" style="1" bestFit="1" customWidth="1"/>
    <col min="13808" max="13809" width="16.85546875" style="1" bestFit="1" customWidth="1"/>
    <col min="13810" max="14059" width="8.85546875" style="1"/>
    <col min="14060" max="14060" width="5.85546875" style="1" bestFit="1" customWidth="1"/>
    <col min="14061" max="14061" width="45.7109375" style="1" customWidth="1"/>
    <col min="14062" max="14062" width="7.85546875" style="1" bestFit="1" customWidth="1"/>
    <col min="14063" max="14063" width="7.7109375" style="1" bestFit="1" customWidth="1"/>
    <col min="14064" max="14065" width="16.85546875" style="1" bestFit="1" customWidth="1"/>
    <col min="14066" max="14315" width="8.85546875" style="1"/>
    <col min="14316" max="14316" width="5.85546875" style="1" bestFit="1" customWidth="1"/>
    <col min="14317" max="14317" width="45.7109375" style="1" customWidth="1"/>
    <col min="14318" max="14318" width="7.85546875" style="1" bestFit="1" customWidth="1"/>
    <col min="14319" max="14319" width="7.7109375" style="1" bestFit="1" customWidth="1"/>
    <col min="14320" max="14321" width="16.85546875" style="1" bestFit="1" customWidth="1"/>
    <col min="14322" max="14571" width="8.85546875" style="1"/>
    <col min="14572" max="14572" width="5.85546875" style="1" bestFit="1" customWidth="1"/>
    <col min="14573" max="14573" width="45.7109375" style="1" customWidth="1"/>
    <col min="14574" max="14574" width="7.85546875" style="1" bestFit="1" customWidth="1"/>
    <col min="14575" max="14575" width="7.7109375" style="1" bestFit="1" customWidth="1"/>
    <col min="14576" max="14577" width="16.85546875" style="1" bestFit="1" customWidth="1"/>
    <col min="14578" max="14827" width="8.85546875" style="1"/>
    <col min="14828" max="14828" width="5.85546875" style="1" bestFit="1" customWidth="1"/>
    <col min="14829" max="14829" width="45.7109375" style="1" customWidth="1"/>
    <col min="14830" max="14830" width="7.85546875" style="1" bestFit="1" customWidth="1"/>
    <col min="14831" max="14831" width="7.7109375" style="1" bestFit="1" customWidth="1"/>
    <col min="14832" max="14833" width="16.85546875" style="1" bestFit="1" customWidth="1"/>
    <col min="14834" max="15083" width="8.85546875" style="1"/>
    <col min="15084" max="15084" width="5.85546875" style="1" bestFit="1" customWidth="1"/>
    <col min="15085" max="15085" width="45.7109375" style="1" customWidth="1"/>
    <col min="15086" max="15086" width="7.85546875" style="1" bestFit="1" customWidth="1"/>
    <col min="15087" max="15087" width="7.7109375" style="1" bestFit="1" customWidth="1"/>
    <col min="15088" max="15089" width="16.85546875" style="1" bestFit="1" customWidth="1"/>
    <col min="15090" max="15339" width="8.85546875" style="1"/>
    <col min="15340" max="15340" width="5.85546875" style="1" bestFit="1" customWidth="1"/>
    <col min="15341" max="15341" width="45.7109375" style="1" customWidth="1"/>
    <col min="15342" max="15342" width="7.85546875" style="1" bestFit="1" customWidth="1"/>
    <col min="15343" max="15343" width="7.7109375" style="1" bestFit="1" customWidth="1"/>
    <col min="15344" max="15345" width="16.85546875" style="1" bestFit="1" customWidth="1"/>
    <col min="15346" max="15595" width="8.85546875" style="1"/>
    <col min="15596" max="15596" width="5.85546875" style="1" bestFit="1" customWidth="1"/>
    <col min="15597" max="15597" width="45.7109375" style="1" customWidth="1"/>
    <col min="15598" max="15598" width="7.85546875" style="1" bestFit="1" customWidth="1"/>
    <col min="15599" max="15599" width="7.7109375" style="1" bestFit="1" customWidth="1"/>
    <col min="15600" max="15601" width="16.85546875" style="1" bestFit="1" customWidth="1"/>
    <col min="15602" max="15851" width="8.85546875" style="1"/>
    <col min="15852" max="15852" width="5.85546875" style="1" bestFit="1" customWidth="1"/>
    <col min="15853" max="15853" width="45.7109375" style="1" customWidth="1"/>
    <col min="15854" max="15854" width="7.85546875" style="1" bestFit="1" customWidth="1"/>
    <col min="15855" max="15855" width="7.7109375" style="1" bestFit="1" customWidth="1"/>
    <col min="15856" max="15857" width="16.85546875" style="1" bestFit="1" customWidth="1"/>
    <col min="15858" max="16107" width="8.85546875" style="1"/>
    <col min="16108" max="16108" width="5.85546875" style="1" bestFit="1" customWidth="1"/>
    <col min="16109" max="16109" width="45.7109375" style="1" customWidth="1"/>
    <col min="16110" max="16110" width="7.85546875" style="1" bestFit="1" customWidth="1"/>
    <col min="16111" max="16111" width="7.7109375" style="1" bestFit="1" customWidth="1"/>
    <col min="16112" max="16113" width="16.85546875" style="1" bestFit="1" customWidth="1"/>
    <col min="16114" max="16363" width="8.85546875" style="1"/>
    <col min="16364" max="16367" width="8.85546875" style="1" customWidth="1"/>
    <col min="16368" max="16384" width="8.85546875" style="1"/>
  </cols>
  <sheetData>
    <row r="1" spans="1:6" ht="21" customHeight="1" thickBot="1">
      <c r="A1" s="167" t="s">
        <v>103</v>
      </c>
      <c r="B1" s="167"/>
      <c r="C1" s="167"/>
      <c r="D1" s="167"/>
      <c r="E1" s="168" t="s">
        <v>94</v>
      </c>
      <c r="F1" s="169"/>
    </row>
    <row r="2" spans="1:6" ht="15" customHeight="1" thickBot="1">
      <c r="A2" s="68"/>
      <c r="B2" s="69" t="s">
        <v>1</v>
      </c>
      <c r="C2" s="70"/>
      <c r="D2" s="70"/>
      <c r="E2" s="71"/>
      <c r="F2" s="72">
        <f>F96</f>
        <v>0</v>
      </c>
    </row>
    <row r="3" spans="1:6" ht="9" customHeight="1" thickBot="1">
      <c r="A3" s="73"/>
      <c r="B3" s="69"/>
      <c r="C3" s="70"/>
      <c r="D3" s="70"/>
      <c r="E3" s="71"/>
      <c r="F3" s="71"/>
    </row>
    <row r="4" spans="1:6" ht="34.5" customHeight="1" thickBot="1">
      <c r="A4" s="29" t="s">
        <v>0</v>
      </c>
      <c r="B4" s="30" t="s">
        <v>2</v>
      </c>
      <c r="C4" s="31" t="s">
        <v>3</v>
      </c>
      <c r="D4" s="31" t="s">
        <v>4</v>
      </c>
      <c r="E4" s="54" t="s">
        <v>5</v>
      </c>
      <c r="F4" s="112" t="s">
        <v>154</v>
      </c>
    </row>
    <row r="5" spans="1:6" ht="38.25">
      <c r="A5" s="74"/>
      <c r="B5" s="75" t="s">
        <v>10</v>
      </c>
      <c r="C5" s="76"/>
      <c r="D5" s="77"/>
      <c r="E5" s="78"/>
      <c r="F5" s="79"/>
    </row>
    <row r="6" spans="1:6" ht="20.25" customHeight="1">
      <c r="A6" s="121"/>
      <c r="B6" s="86" t="s">
        <v>11</v>
      </c>
      <c r="C6" s="118"/>
      <c r="D6" s="89"/>
      <c r="E6" s="122"/>
      <c r="F6" s="85"/>
    </row>
    <row r="7" spans="1:6" ht="14.25" customHeight="1">
      <c r="A7" s="121"/>
      <c r="B7" s="86"/>
      <c r="C7" s="118"/>
      <c r="D7" s="89"/>
      <c r="E7" s="122"/>
      <c r="F7" s="85"/>
    </row>
    <row r="8" spans="1:6" ht="61.5" customHeight="1">
      <c r="A8" s="121"/>
      <c r="B8" s="177" t="s">
        <v>12</v>
      </c>
      <c r="C8" s="178"/>
      <c r="D8" s="179"/>
      <c r="E8" s="161"/>
      <c r="F8" s="85"/>
    </row>
    <row r="9" spans="1:6" ht="12.75">
      <c r="A9" s="121"/>
      <c r="B9" s="123" t="s">
        <v>13</v>
      </c>
      <c r="C9" s="157"/>
      <c r="D9" s="157"/>
      <c r="E9" s="157"/>
      <c r="F9" s="85"/>
    </row>
    <row r="10" spans="1:6" ht="85.5" customHeight="1">
      <c r="A10" s="121"/>
      <c r="B10" s="177" t="s">
        <v>14</v>
      </c>
      <c r="C10" s="178"/>
      <c r="D10" s="179"/>
      <c r="E10" s="161"/>
      <c r="F10" s="85"/>
    </row>
    <row r="11" spans="1:6" ht="12.75">
      <c r="A11" s="80"/>
      <c r="B11" s="81"/>
      <c r="C11" s="82"/>
      <c r="D11" s="83"/>
      <c r="E11" s="84"/>
      <c r="F11" s="85"/>
    </row>
    <row r="12" spans="1:6" ht="12.75">
      <c r="A12" s="80"/>
      <c r="B12" s="86" t="s">
        <v>18</v>
      </c>
      <c r="C12" s="82"/>
      <c r="D12" s="83"/>
      <c r="E12" s="84"/>
      <c r="F12" s="85"/>
    </row>
    <row r="13" spans="1:6" ht="12.75">
      <c r="A13" s="87"/>
      <c r="B13" s="81"/>
      <c r="C13" s="82"/>
      <c r="D13" s="83"/>
      <c r="E13" s="84"/>
      <c r="F13" s="88"/>
    </row>
    <row r="14" spans="1:6" ht="12.75">
      <c r="A14" s="87"/>
      <c r="B14" s="35" t="s">
        <v>19</v>
      </c>
      <c r="C14" s="36"/>
      <c r="D14" s="36"/>
      <c r="E14" s="89"/>
      <c r="F14" s="88"/>
    </row>
    <row r="15" spans="1:6" ht="89.25">
      <c r="A15" s="37"/>
      <c r="B15" s="34" t="s">
        <v>20</v>
      </c>
      <c r="C15" s="36"/>
      <c r="D15" s="36"/>
      <c r="E15" s="89"/>
      <c r="F15" s="88"/>
    </row>
    <row r="16" spans="1:6" ht="102">
      <c r="A16" s="90"/>
      <c r="B16" s="34" t="s">
        <v>21</v>
      </c>
      <c r="C16" s="36"/>
      <c r="D16" s="38"/>
      <c r="E16" s="91"/>
      <c r="F16" s="92"/>
    </row>
    <row r="17" spans="1:6" ht="38.25">
      <c r="A17" s="90"/>
      <c r="B17" s="39" t="s">
        <v>22</v>
      </c>
      <c r="C17" s="36"/>
      <c r="D17" s="38"/>
      <c r="E17" s="91"/>
      <c r="F17" s="92"/>
    </row>
    <row r="18" spans="1:6" ht="12.75">
      <c r="A18" s="90"/>
      <c r="B18" s="40" t="s">
        <v>23</v>
      </c>
      <c r="C18" s="36"/>
      <c r="D18" s="38"/>
      <c r="E18" s="89"/>
      <c r="F18" s="92"/>
    </row>
    <row r="19" spans="1:6" ht="12.75">
      <c r="A19" s="95">
        <v>1</v>
      </c>
      <c r="B19" s="41" t="s">
        <v>24</v>
      </c>
      <c r="C19" s="36"/>
      <c r="D19" s="38"/>
      <c r="E19" s="89"/>
      <c r="F19" s="94"/>
    </row>
    <row r="20" spans="1:6" ht="51">
      <c r="A20" s="90"/>
      <c r="B20" s="99" t="s">
        <v>25</v>
      </c>
      <c r="C20" s="36">
        <v>1</v>
      </c>
      <c r="D20" s="96" t="s">
        <v>26</v>
      </c>
      <c r="E20" s="156"/>
      <c r="F20" s="113">
        <f>$C20*E20</f>
        <v>0</v>
      </c>
    </row>
    <row r="21" spans="1:6" ht="12.75">
      <c r="A21" s="90"/>
      <c r="B21" s="40" t="s">
        <v>27</v>
      </c>
      <c r="C21" s="93"/>
      <c r="D21" s="36"/>
      <c r="E21" s="89"/>
      <c r="F21" s="124"/>
    </row>
    <row r="22" spans="1:6" ht="76.5">
      <c r="A22" s="90"/>
      <c r="B22" s="34" t="s">
        <v>28</v>
      </c>
      <c r="C22" s="93"/>
      <c r="D22" s="36"/>
      <c r="E22" s="89"/>
      <c r="F22" s="94"/>
    </row>
    <row r="23" spans="1:6" ht="12.75">
      <c r="A23" s="95">
        <v>1</v>
      </c>
      <c r="B23" s="34" t="s">
        <v>104</v>
      </c>
      <c r="C23" s="36">
        <f>3*2.5*2.5</f>
        <v>18.75</v>
      </c>
      <c r="D23" s="96" t="s">
        <v>34</v>
      </c>
      <c r="E23" s="97"/>
      <c r="F23" s="113">
        <f>$C23*E23</f>
        <v>0</v>
      </c>
    </row>
    <row r="24" spans="1:6" ht="12.75">
      <c r="A24" s="95"/>
      <c r="B24" s="34"/>
      <c r="C24" s="36"/>
      <c r="D24" s="96"/>
      <c r="E24" s="89"/>
      <c r="F24" s="124"/>
    </row>
    <row r="25" spans="1:6" ht="13.5" customHeight="1">
      <c r="A25" s="90"/>
      <c r="B25" s="40" t="s">
        <v>32</v>
      </c>
      <c r="C25" s="36"/>
      <c r="D25" s="36"/>
      <c r="E25" s="89"/>
      <c r="F25" s="107"/>
    </row>
    <row r="26" spans="1:6" ht="12.75">
      <c r="A26" s="87"/>
      <c r="B26" s="35" t="s">
        <v>19</v>
      </c>
      <c r="C26" s="36"/>
      <c r="D26" s="36"/>
      <c r="E26" s="89"/>
      <c r="F26" s="107"/>
    </row>
    <row r="27" spans="1:6" ht="38.25">
      <c r="A27" s="87"/>
      <c r="B27" s="125" t="s">
        <v>105</v>
      </c>
      <c r="C27" s="36"/>
      <c r="D27" s="36"/>
      <c r="E27" s="89"/>
      <c r="F27" s="124"/>
    </row>
    <row r="28" spans="1:6" ht="12.75">
      <c r="A28" s="90"/>
      <c r="B28" s="126"/>
      <c r="C28" s="36"/>
      <c r="D28" s="38"/>
      <c r="E28" s="89"/>
      <c r="F28" s="124"/>
    </row>
    <row r="29" spans="1:6" ht="76.5">
      <c r="A29" s="90"/>
      <c r="B29" s="125" t="s">
        <v>106</v>
      </c>
      <c r="C29" s="36"/>
      <c r="D29" s="38"/>
      <c r="E29" s="89"/>
      <c r="F29" s="124"/>
    </row>
    <row r="30" spans="1:6" ht="12.75">
      <c r="A30" s="95"/>
      <c r="B30" s="34"/>
      <c r="C30" s="36"/>
      <c r="D30" s="96"/>
      <c r="E30" s="89"/>
      <c r="F30" s="94"/>
    </row>
    <row r="31" spans="1:6" ht="12.75">
      <c r="A31" s="95">
        <v>1</v>
      </c>
      <c r="B31" s="34" t="s">
        <v>33</v>
      </c>
      <c r="C31" s="36">
        <v>18</v>
      </c>
      <c r="D31" s="96" t="s">
        <v>34</v>
      </c>
      <c r="E31" s="97"/>
      <c r="F31" s="113">
        <f t="shared" ref="F31:F32" si="0">$C31*E31</f>
        <v>0</v>
      </c>
    </row>
    <row r="32" spans="1:6" ht="12.75">
      <c r="A32" s="95">
        <v>2</v>
      </c>
      <c r="B32" s="34" t="s">
        <v>107</v>
      </c>
      <c r="C32" s="36">
        <v>18</v>
      </c>
      <c r="D32" s="96" t="s">
        <v>34</v>
      </c>
      <c r="E32" s="97"/>
      <c r="F32" s="113">
        <f t="shared" si="0"/>
        <v>0</v>
      </c>
    </row>
    <row r="33" spans="1:6" ht="12.75">
      <c r="A33" s="95"/>
      <c r="B33" s="34"/>
      <c r="C33" s="36"/>
      <c r="D33" s="96"/>
      <c r="E33" s="89"/>
      <c r="F33" s="124"/>
    </row>
    <row r="34" spans="1:6" ht="12.75">
      <c r="A34" s="95"/>
      <c r="B34" s="86" t="s">
        <v>36</v>
      </c>
      <c r="C34" s="36"/>
      <c r="D34" s="96"/>
      <c r="E34" s="89"/>
      <c r="F34" s="124"/>
    </row>
    <row r="35" spans="1:6" ht="186.75" customHeight="1">
      <c r="A35" s="57" t="s">
        <v>108</v>
      </c>
      <c r="B35" s="174" t="s">
        <v>109</v>
      </c>
      <c r="C35" s="175"/>
      <c r="D35" s="176"/>
      <c r="E35" s="89"/>
      <c r="F35" s="92"/>
    </row>
    <row r="36" spans="1:6" ht="12.75">
      <c r="A36" s="57"/>
      <c r="B36" s="45" t="s">
        <v>37</v>
      </c>
      <c r="C36" s="44"/>
      <c r="D36" s="44"/>
      <c r="E36" s="91"/>
      <c r="F36" s="92"/>
    </row>
    <row r="37" spans="1:6" ht="38.25">
      <c r="A37" s="57"/>
      <c r="B37" s="43" t="s">
        <v>38</v>
      </c>
      <c r="C37" s="44"/>
      <c r="D37" s="44"/>
      <c r="E37" s="91"/>
      <c r="F37" s="94"/>
    </row>
    <row r="38" spans="1:6" ht="12.75">
      <c r="A38" s="95">
        <v>1</v>
      </c>
      <c r="B38" s="34" t="s">
        <v>110</v>
      </c>
      <c r="C38" s="44">
        <f>2.5*2.5*1.1</f>
        <v>6.8750000000000009</v>
      </c>
      <c r="D38" s="96" t="s">
        <v>51</v>
      </c>
      <c r="E38" s="98"/>
      <c r="F38" s="113">
        <f>$C38*E38</f>
        <v>0</v>
      </c>
    </row>
    <row r="39" spans="1:6" ht="12.75">
      <c r="A39" s="95"/>
      <c r="B39" s="45" t="s">
        <v>41</v>
      </c>
      <c r="C39" s="44"/>
      <c r="D39" s="44"/>
      <c r="E39" s="91"/>
      <c r="F39" s="124"/>
    </row>
    <row r="40" spans="1:6" ht="76.5">
      <c r="A40" s="95"/>
      <c r="B40" s="43" t="s">
        <v>42</v>
      </c>
      <c r="C40" s="44"/>
      <c r="D40" s="44"/>
      <c r="E40" s="91"/>
      <c r="F40" s="94"/>
    </row>
    <row r="41" spans="1:6" ht="12.75">
      <c r="A41" s="95">
        <v>1</v>
      </c>
      <c r="B41" s="99" t="s">
        <v>43</v>
      </c>
      <c r="C41" s="44">
        <f>0.5*0.3*(2.5*4)</f>
        <v>1.5</v>
      </c>
      <c r="D41" s="96" t="s">
        <v>34</v>
      </c>
      <c r="E41" s="98"/>
      <c r="F41" s="113">
        <f t="shared" ref="F41:F43" si="1">$C41*E41</f>
        <v>0</v>
      </c>
    </row>
    <row r="42" spans="1:6" ht="12.75">
      <c r="A42" s="95">
        <v>2</v>
      </c>
      <c r="B42" s="43" t="s">
        <v>44</v>
      </c>
      <c r="C42" s="44">
        <v>0</v>
      </c>
      <c r="D42" s="96" t="s">
        <v>34</v>
      </c>
      <c r="E42" s="98"/>
      <c r="F42" s="113">
        <f t="shared" si="1"/>
        <v>0</v>
      </c>
    </row>
    <row r="43" spans="1:6" ht="16.5" customHeight="1">
      <c r="A43" s="95">
        <v>3</v>
      </c>
      <c r="B43" s="43" t="s">
        <v>111</v>
      </c>
      <c r="C43" s="44">
        <f>3*3*0.2</f>
        <v>1.8</v>
      </c>
      <c r="D43" s="96" t="s">
        <v>34</v>
      </c>
      <c r="E43" s="98"/>
      <c r="F43" s="113">
        <f t="shared" si="1"/>
        <v>0</v>
      </c>
    </row>
    <row r="44" spans="1:6" ht="12.75">
      <c r="A44" s="80"/>
      <c r="B44" s="81"/>
      <c r="C44" s="82"/>
      <c r="D44" s="83"/>
      <c r="E44" s="84"/>
      <c r="F44" s="85"/>
    </row>
    <row r="45" spans="1:6" ht="12.75">
      <c r="A45" s="80"/>
      <c r="B45" s="86" t="s">
        <v>46</v>
      </c>
      <c r="C45" s="82"/>
      <c r="D45" s="83"/>
      <c r="E45" s="84"/>
      <c r="F45" s="85"/>
    </row>
    <row r="46" spans="1:6" ht="12.75">
      <c r="A46" s="80"/>
      <c r="B46" s="100" t="s">
        <v>47</v>
      </c>
      <c r="C46" s="82"/>
      <c r="D46" s="83"/>
      <c r="E46" s="84"/>
      <c r="F46" s="94"/>
    </row>
    <row r="47" spans="1:6" ht="38.25">
      <c r="A47" s="95">
        <v>1</v>
      </c>
      <c r="B47" s="43" t="s">
        <v>90</v>
      </c>
      <c r="C47" s="44">
        <f>(2.5*4)*1</f>
        <v>10</v>
      </c>
      <c r="D47" s="96" t="s">
        <v>51</v>
      </c>
      <c r="E47" s="98"/>
      <c r="F47" s="113">
        <f>$C47*E47</f>
        <v>0</v>
      </c>
    </row>
    <row r="48" spans="1:6" ht="12.75">
      <c r="A48" s="95"/>
      <c r="B48" s="100" t="s">
        <v>49</v>
      </c>
      <c r="C48" s="44"/>
      <c r="D48" s="96"/>
      <c r="E48" s="91"/>
      <c r="F48" s="94"/>
    </row>
    <row r="49" spans="1:6" ht="38.25">
      <c r="A49" s="95">
        <v>1</v>
      </c>
      <c r="B49" s="43" t="s">
        <v>112</v>
      </c>
      <c r="C49" s="44">
        <f>(2.5*4)*3.5</f>
        <v>35</v>
      </c>
      <c r="D49" s="96" t="s">
        <v>51</v>
      </c>
      <c r="E49" s="98"/>
      <c r="F49" s="113">
        <f t="shared" ref="F49:F51" si="2">$C49*E49</f>
        <v>0</v>
      </c>
    </row>
    <row r="50" spans="1:6" ht="48.75" customHeight="1">
      <c r="A50" s="95">
        <v>2</v>
      </c>
      <c r="B50" s="43" t="s">
        <v>113</v>
      </c>
      <c r="C50" s="44">
        <f>(2.5*5)*3.3</f>
        <v>41.25</v>
      </c>
      <c r="D50" s="96" t="s">
        <v>51</v>
      </c>
      <c r="E50" s="98"/>
      <c r="F50" s="113">
        <f t="shared" si="2"/>
        <v>0</v>
      </c>
    </row>
    <row r="51" spans="1:6" ht="38.25">
      <c r="A51" s="95">
        <v>3</v>
      </c>
      <c r="B51" s="43" t="s">
        <v>52</v>
      </c>
      <c r="C51" s="44">
        <f>2.5*1</f>
        <v>2.5</v>
      </c>
      <c r="D51" s="96" t="s">
        <v>51</v>
      </c>
      <c r="E51" s="98"/>
      <c r="F51" s="113">
        <f t="shared" si="2"/>
        <v>0</v>
      </c>
    </row>
    <row r="52" spans="1:6" ht="12.75">
      <c r="A52" s="95"/>
      <c r="B52" s="86" t="s">
        <v>53</v>
      </c>
      <c r="C52" s="44"/>
      <c r="D52" s="96"/>
      <c r="E52" s="91"/>
      <c r="F52" s="124"/>
    </row>
    <row r="53" spans="1:6" ht="12.75">
      <c r="A53" s="95"/>
      <c r="B53" s="100" t="s">
        <v>54</v>
      </c>
      <c r="C53" s="44"/>
      <c r="D53" s="96"/>
      <c r="E53" s="91"/>
      <c r="F53" s="94"/>
    </row>
    <row r="54" spans="1:6" ht="51">
      <c r="A54" s="95">
        <v>1</v>
      </c>
      <c r="B54" s="43" t="s">
        <v>114</v>
      </c>
      <c r="C54" s="44">
        <f>2.5*2.5</f>
        <v>6.25</v>
      </c>
      <c r="D54" s="96" t="s">
        <v>51</v>
      </c>
      <c r="E54" s="98"/>
      <c r="F54" s="113">
        <f>$C54*E54</f>
        <v>0</v>
      </c>
    </row>
    <row r="55" spans="1:6" ht="12.75">
      <c r="A55" s="95"/>
      <c r="B55" s="86" t="s">
        <v>55</v>
      </c>
      <c r="C55" s="44"/>
      <c r="D55" s="96"/>
      <c r="E55" s="91"/>
      <c r="F55" s="94"/>
    </row>
    <row r="56" spans="1:6" ht="63.75">
      <c r="A56" s="95">
        <v>1</v>
      </c>
      <c r="B56" s="43" t="s">
        <v>115</v>
      </c>
      <c r="C56" s="44">
        <v>2</v>
      </c>
      <c r="D56" s="96" t="s">
        <v>57</v>
      </c>
      <c r="E56" s="98"/>
      <c r="F56" s="113">
        <f t="shared" ref="F56:F57" si="3">$C56*E56</f>
        <v>0</v>
      </c>
    </row>
    <row r="57" spans="1:6" ht="63.75">
      <c r="A57" s="95">
        <v>2</v>
      </c>
      <c r="B57" s="43" t="s">
        <v>116</v>
      </c>
      <c r="C57" s="44">
        <v>2</v>
      </c>
      <c r="D57" s="96" t="s">
        <v>57</v>
      </c>
      <c r="E57" s="98"/>
      <c r="F57" s="113">
        <f t="shared" si="3"/>
        <v>0</v>
      </c>
    </row>
    <row r="58" spans="1:6" ht="12.75">
      <c r="A58" s="95"/>
      <c r="B58" s="86" t="s">
        <v>61</v>
      </c>
      <c r="C58" s="44"/>
      <c r="D58" s="96"/>
      <c r="E58" s="91"/>
      <c r="F58" s="124"/>
    </row>
    <row r="59" spans="1:6" ht="12.75">
      <c r="A59" s="95"/>
      <c r="B59" s="100" t="s">
        <v>62</v>
      </c>
      <c r="C59" s="44"/>
      <c r="D59" s="96"/>
      <c r="E59" s="91"/>
      <c r="F59" s="124"/>
    </row>
    <row r="60" spans="1:6" ht="127.5">
      <c r="A60" s="95"/>
      <c r="B60" s="101" t="s">
        <v>63</v>
      </c>
      <c r="C60" s="44"/>
      <c r="D60" s="96"/>
      <c r="E60" s="91"/>
      <c r="F60" s="94"/>
    </row>
    <row r="61" spans="1:6" ht="12.75">
      <c r="A61" s="95">
        <v>1</v>
      </c>
      <c r="B61" s="101" t="s">
        <v>64</v>
      </c>
      <c r="C61" s="44">
        <f>(2.5*6)*3</f>
        <v>45</v>
      </c>
      <c r="D61" s="96" t="s">
        <v>51</v>
      </c>
      <c r="E61" s="98"/>
      <c r="F61" s="113">
        <f t="shared" ref="F61:F64" si="4">$C61*E61</f>
        <v>0</v>
      </c>
    </row>
    <row r="62" spans="1:6" ht="12.75">
      <c r="A62" s="95">
        <v>2</v>
      </c>
      <c r="B62" s="101" t="s">
        <v>117</v>
      </c>
      <c r="C62" s="44">
        <f>(2.5*4)*3.3</f>
        <v>33</v>
      </c>
      <c r="D62" s="96" t="s">
        <v>51</v>
      </c>
      <c r="E62" s="98"/>
      <c r="F62" s="113">
        <f t="shared" si="4"/>
        <v>0</v>
      </c>
    </row>
    <row r="63" spans="1:6" ht="12.75">
      <c r="A63" s="95">
        <v>3</v>
      </c>
      <c r="B63" s="101" t="s">
        <v>118</v>
      </c>
      <c r="C63" s="44">
        <f>(2.5*4)*3</f>
        <v>30</v>
      </c>
      <c r="D63" s="96" t="s">
        <v>51</v>
      </c>
      <c r="E63" s="98"/>
      <c r="F63" s="113">
        <f t="shared" si="4"/>
        <v>0</v>
      </c>
    </row>
    <row r="64" spans="1:6" ht="12.75">
      <c r="A64" s="95">
        <v>4</v>
      </c>
      <c r="B64" s="43" t="s">
        <v>119</v>
      </c>
      <c r="C64" s="44">
        <f>2.5*1</f>
        <v>2.5</v>
      </c>
      <c r="D64" s="96" t="s">
        <v>51</v>
      </c>
      <c r="E64" s="98"/>
      <c r="F64" s="113">
        <f t="shared" si="4"/>
        <v>0</v>
      </c>
    </row>
    <row r="65" spans="1:6" ht="12.75">
      <c r="A65" s="95"/>
      <c r="B65" s="102" t="s">
        <v>67</v>
      </c>
      <c r="C65" s="44"/>
      <c r="D65" s="96"/>
      <c r="E65" s="91"/>
      <c r="F65" s="94"/>
    </row>
    <row r="66" spans="1:6" ht="114.75">
      <c r="A66" s="95"/>
      <c r="B66" s="101" t="s">
        <v>68</v>
      </c>
      <c r="C66" s="44"/>
      <c r="D66" s="96"/>
      <c r="E66" s="91"/>
      <c r="F66" s="94"/>
    </row>
    <row r="67" spans="1:6" ht="12.75">
      <c r="A67" s="95">
        <v>1</v>
      </c>
      <c r="B67" s="101" t="s">
        <v>64</v>
      </c>
      <c r="C67" s="44">
        <f>C61</f>
        <v>45</v>
      </c>
      <c r="D67" s="96" t="s">
        <v>51</v>
      </c>
      <c r="E67" s="98"/>
      <c r="F67" s="113">
        <f>$C67*E67</f>
        <v>0</v>
      </c>
    </row>
    <row r="68" spans="1:6" ht="12.75">
      <c r="A68" s="95">
        <v>2</v>
      </c>
      <c r="B68" s="103" t="s">
        <v>69</v>
      </c>
      <c r="C68" s="44"/>
      <c r="D68" s="96"/>
      <c r="E68" s="98"/>
      <c r="F68" s="94">
        <f t="shared" ref="F68" si="5">C68*E68</f>
        <v>0</v>
      </c>
    </row>
    <row r="69" spans="1:6" ht="12.75">
      <c r="A69" s="104">
        <v>2.1</v>
      </c>
      <c r="B69" s="105" t="s">
        <v>70</v>
      </c>
      <c r="C69" s="44">
        <f>(2.5*6)*2</f>
        <v>30</v>
      </c>
      <c r="D69" s="96" t="s">
        <v>51</v>
      </c>
      <c r="E69" s="98"/>
      <c r="F69" s="113">
        <f t="shared" ref="F69:F71" si="6">$C69*E69</f>
        <v>0</v>
      </c>
    </row>
    <row r="70" spans="1:6" ht="12.75">
      <c r="A70" s="95">
        <v>3</v>
      </c>
      <c r="B70" s="101" t="s">
        <v>65</v>
      </c>
      <c r="C70" s="44">
        <f>C62</f>
        <v>33</v>
      </c>
      <c r="D70" s="96" t="s">
        <v>51</v>
      </c>
      <c r="E70" s="98"/>
      <c r="F70" s="113">
        <f t="shared" si="6"/>
        <v>0</v>
      </c>
    </row>
    <row r="71" spans="1:6" ht="12.75">
      <c r="A71" s="95">
        <v>4</v>
      </c>
      <c r="B71" s="101" t="s">
        <v>66</v>
      </c>
      <c r="C71" s="44">
        <f>C64</f>
        <v>2.5</v>
      </c>
      <c r="D71" s="96" t="s">
        <v>51</v>
      </c>
      <c r="E71" s="98"/>
      <c r="F71" s="113">
        <f t="shared" si="6"/>
        <v>0</v>
      </c>
    </row>
    <row r="72" spans="1:6" ht="25.5">
      <c r="A72" s="95"/>
      <c r="B72" s="86" t="s">
        <v>120</v>
      </c>
      <c r="C72" s="44"/>
      <c r="D72" s="96"/>
      <c r="E72" s="91"/>
      <c r="F72" s="94"/>
    </row>
    <row r="73" spans="1:6" ht="12.75">
      <c r="A73" s="95"/>
      <c r="B73" s="127" t="s">
        <v>121</v>
      </c>
      <c r="C73" s="44"/>
      <c r="D73" s="96"/>
      <c r="E73" s="91"/>
      <c r="F73" s="94"/>
    </row>
    <row r="74" spans="1:6" ht="12.75">
      <c r="A74" s="95"/>
      <c r="B74" s="103" t="s">
        <v>69</v>
      </c>
      <c r="C74" s="44"/>
      <c r="D74" s="96"/>
      <c r="E74" s="91"/>
      <c r="F74" s="94"/>
    </row>
    <row r="75" spans="1:6" ht="63.75">
      <c r="A75" s="95">
        <v>1</v>
      </c>
      <c r="B75" s="128" t="s">
        <v>122</v>
      </c>
      <c r="C75" s="44">
        <f>C63</f>
        <v>30</v>
      </c>
      <c r="D75" s="96" t="s">
        <v>51</v>
      </c>
      <c r="E75" s="98"/>
      <c r="F75" s="113">
        <f>$C75*E75</f>
        <v>0</v>
      </c>
    </row>
    <row r="76" spans="1:6" ht="12.75">
      <c r="A76" s="95"/>
      <c r="B76" s="86" t="s">
        <v>123</v>
      </c>
      <c r="C76" s="44"/>
      <c r="D76" s="96"/>
      <c r="E76" s="91"/>
      <c r="F76" s="94"/>
    </row>
    <row r="77" spans="1:6" ht="12.75">
      <c r="A77" s="95"/>
      <c r="B77" s="45" t="s">
        <v>124</v>
      </c>
      <c r="C77" s="44"/>
      <c r="D77" s="96"/>
      <c r="E77" s="91"/>
      <c r="F77" s="94"/>
    </row>
    <row r="78" spans="1:6" ht="12.75">
      <c r="A78" s="95"/>
      <c r="B78" s="45" t="s">
        <v>125</v>
      </c>
      <c r="C78" s="44"/>
      <c r="D78" s="96"/>
      <c r="E78" s="91"/>
      <c r="F78" s="94"/>
    </row>
    <row r="79" spans="1:6" ht="93.75" customHeight="1">
      <c r="A79" s="95"/>
      <c r="B79" s="43" t="s">
        <v>126</v>
      </c>
      <c r="C79" s="129"/>
      <c r="D79" s="129"/>
      <c r="E79" s="91"/>
      <c r="F79" s="94"/>
    </row>
    <row r="80" spans="1:6" ht="28.5" customHeight="1">
      <c r="A80" s="95">
        <v>1</v>
      </c>
      <c r="B80" s="43" t="s">
        <v>127</v>
      </c>
      <c r="C80" s="44">
        <v>10</v>
      </c>
      <c r="D80" s="96" t="s">
        <v>128</v>
      </c>
      <c r="E80" s="98"/>
      <c r="F80" s="113">
        <f>$C80*E80</f>
        <v>0</v>
      </c>
    </row>
    <row r="81" spans="1:6" ht="12.75">
      <c r="A81" s="95"/>
      <c r="B81" s="127" t="s">
        <v>129</v>
      </c>
      <c r="C81" s="44"/>
      <c r="D81" s="96"/>
      <c r="E81" s="91"/>
      <c r="F81" s="94"/>
    </row>
    <row r="82" spans="1:6" ht="16.5" customHeight="1">
      <c r="A82" s="95"/>
      <c r="B82" s="103" t="s">
        <v>69</v>
      </c>
      <c r="C82" s="44"/>
      <c r="D82" s="96"/>
      <c r="E82" s="91"/>
      <c r="F82" s="94"/>
    </row>
    <row r="83" spans="1:6" ht="53.25" customHeight="1">
      <c r="A83" s="95">
        <v>1</v>
      </c>
      <c r="B83" s="101" t="s">
        <v>130</v>
      </c>
      <c r="C83" s="44">
        <v>1</v>
      </c>
      <c r="D83" s="96" t="s">
        <v>131</v>
      </c>
      <c r="E83" s="98"/>
      <c r="F83" s="113">
        <f>$C83*E83</f>
        <v>0</v>
      </c>
    </row>
    <row r="84" spans="1:6" ht="12.75">
      <c r="A84" s="130"/>
      <c r="B84" s="127" t="s">
        <v>132</v>
      </c>
      <c r="C84" s="131"/>
      <c r="D84" s="132"/>
      <c r="E84" s="131"/>
      <c r="F84" s="133"/>
    </row>
    <row r="85" spans="1:6" ht="12.75">
      <c r="A85" s="130"/>
      <c r="B85" s="103" t="s">
        <v>69</v>
      </c>
      <c r="C85" s="131"/>
      <c r="D85" s="132"/>
      <c r="E85" s="131"/>
      <c r="F85" s="133"/>
    </row>
    <row r="86" spans="1:6" ht="38.25">
      <c r="A86" s="130"/>
      <c r="B86" s="101" t="s">
        <v>133</v>
      </c>
      <c r="C86" s="131"/>
      <c r="D86" s="132"/>
      <c r="E86" s="131"/>
      <c r="F86" s="133"/>
    </row>
    <row r="87" spans="1:6" ht="12.75">
      <c r="A87" s="134">
        <v>1</v>
      </c>
      <c r="B87" s="99" t="s">
        <v>134</v>
      </c>
      <c r="C87" s="44">
        <v>0</v>
      </c>
      <c r="D87" s="96" t="s">
        <v>57</v>
      </c>
      <c r="E87" s="98"/>
      <c r="F87" s="113">
        <f t="shared" ref="F87:F89" si="7">$C87*E87</f>
        <v>0</v>
      </c>
    </row>
    <row r="88" spans="1:6" ht="12.75">
      <c r="A88" s="134">
        <v>2</v>
      </c>
      <c r="B88" s="99" t="s">
        <v>135</v>
      </c>
      <c r="C88" s="44">
        <v>0</v>
      </c>
      <c r="D88" s="96" t="s">
        <v>57</v>
      </c>
      <c r="E88" s="98"/>
      <c r="F88" s="113">
        <f t="shared" si="7"/>
        <v>0</v>
      </c>
    </row>
    <row r="89" spans="1:6" ht="12.75">
      <c r="A89" s="134">
        <v>3</v>
      </c>
      <c r="B89" s="99" t="s">
        <v>136</v>
      </c>
      <c r="C89" s="44">
        <v>2</v>
      </c>
      <c r="D89" s="96" t="s">
        <v>57</v>
      </c>
      <c r="E89" s="98"/>
      <c r="F89" s="113">
        <f t="shared" si="7"/>
        <v>0</v>
      </c>
    </row>
    <row r="90" spans="1:6" ht="12.75">
      <c r="A90" s="95"/>
      <c r="B90" s="86" t="s">
        <v>79</v>
      </c>
      <c r="C90" s="44"/>
      <c r="D90" s="96"/>
      <c r="E90" s="91"/>
      <c r="F90" s="124"/>
    </row>
    <row r="91" spans="1:6" ht="191.25">
      <c r="A91" s="95"/>
      <c r="B91" s="101" t="s">
        <v>80</v>
      </c>
      <c r="C91" s="44"/>
      <c r="D91" s="96"/>
      <c r="E91" s="91"/>
      <c r="F91" s="94"/>
    </row>
    <row r="92" spans="1:6" ht="127.5">
      <c r="A92" s="95">
        <v>1</v>
      </c>
      <c r="B92" s="43" t="s">
        <v>82</v>
      </c>
      <c r="C92" s="44">
        <v>2</v>
      </c>
      <c r="D92" s="96" t="s">
        <v>57</v>
      </c>
      <c r="E92" s="98"/>
      <c r="F92" s="113">
        <f t="shared" ref="F92:F94" si="8">$C92*E92</f>
        <v>0</v>
      </c>
    </row>
    <row r="93" spans="1:6" ht="25.5">
      <c r="A93" s="95">
        <v>2</v>
      </c>
      <c r="B93" s="43" t="s">
        <v>137</v>
      </c>
      <c r="C93" s="44">
        <v>2</v>
      </c>
      <c r="D93" s="96" t="s">
        <v>57</v>
      </c>
      <c r="E93" s="98"/>
      <c r="F93" s="113">
        <f t="shared" si="8"/>
        <v>0</v>
      </c>
    </row>
    <row r="94" spans="1:6" ht="12.75">
      <c r="A94" s="95">
        <v>3</v>
      </c>
      <c r="B94" s="43" t="s">
        <v>86</v>
      </c>
      <c r="C94" s="44">
        <v>1</v>
      </c>
      <c r="D94" s="96" t="s">
        <v>57</v>
      </c>
      <c r="E94" s="98"/>
      <c r="F94" s="113">
        <f t="shared" si="8"/>
        <v>0</v>
      </c>
    </row>
    <row r="95" spans="1:6" ht="12.75">
      <c r="A95" s="95"/>
      <c r="B95" s="43"/>
      <c r="C95" s="47"/>
      <c r="D95" s="96"/>
      <c r="E95" s="106"/>
      <c r="F95" s="107"/>
    </row>
    <row r="96" spans="1:6" ht="21.75" customHeight="1" thickBot="1">
      <c r="A96" s="48"/>
      <c r="B96" s="49" t="s">
        <v>9</v>
      </c>
      <c r="C96" s="50"/>
      <c r="D96" s="51"/>
      <c r="E96" s="58"/>
      <c r="F96" s="135">
        <f>SUM(F11:F95)</f>
        <v>0</v>
      </c>
    </row>
  </sheetData>
  <protectedRanges>
    <protectedRange sqref="E11:E19" name="Range1"/>
    <protectedRange sqref="E20:E45 E48:E51 E72:E75 E58:E64" name="Range1_7"/>
    <protectedRange sqref="E46:E47" name="Range1_2_2"/>
    <protectedRange sqref="E52:E57" name="Range1_3_2"/>
    <protectedRange sqref="E65:E71" name="Range1_4_2"/>
    <protectedRange sqref="E90:E94" name="Range1_5_2"/>
    <protectedRange sqref="E76:E89" name="Range1_6_2"/>
  </protectedRanges>
  <mergeCells count="5">
    <mergeCell ref="A1:D1"/>
    <mergeCell ref="E1:F1"/>
    <mergeCell ref="B35:D35"/>
    <mergeCell ref="B8:D8"/>
    <mergeCell ref="B10:D10"/>
  </mergeCells>
  <dataValidations count="1">
    <dataValidation type="decimal" allowBlank="1" showInputMessage="1" showErrorMessage="1" error="Please enter Number/s ONLY _x000a__x000a_الرجاء ادخال ارقام فقط" sqref="E11:E94" xr:uid="{00000000-0002-0000-0400-000000000000}">
      <formula1>0.0000001</formula1>
      <formula2>2000000</formula2>
    </dataValidation>
  </dataValidations>
  <printOptions horizontalCentered="1"/>
  <pageMargins left="0.37" right="0.25" top="0.75" bottom="0.75" header="0.3" footer="0.3"/>
  <pageSetup paperSize="9" scale="97" orientation="portrait" r:id="rId1"/>
  <headerFooter alignWithMargins="0">
    <oddFooter>&amp;L&amp;F&amp;R&amp;A - Page &amp;P of &amp;N</oddFooter>
  </headerFooter>
  <rowBreaks count="4" manualBreakCount="4">
    <brk id="17" max="5" man="1"/>
    <brk id="38" max="5" man="1"/>
    <brk id="57" max="5" man="1"/>
    <brk id="80"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F19"/>
  <sheetViews>
    <sheetView zoomScale="85" zoomScaleNormal="85" zoomScaleSheetLayoutView="130" workbookViewId="0">
      <pane xSplit="3" ySplit="4" topLeftCell="D5" activePane="bottomRight" state="frozen"/>
      <selection pane="topRight" activeCell="D1" sqref="D1"/>
      <selection pane="bottomLeft" activeCell="A5" sqref="A5"/>
      <selection pane="bottomRight" activeCell="B2" sqref="B2"/>
    </sheetView>
  </sheetViews>
  <sheetFormatPr defaultRowHeight="15"/>
  <cols>
    <col min="1" max="1" width="5.85546875" style="25" bestFit="1" customWidth="1"/>
    <col min="2" max="2" width="49.28515625" style="26" customWidth="1"/>
    <col min="3" max="3" width="8" style="27" bestFit="1" customWidth="1"/>
    <col min="4" max="4" width="5.85546875" style="27" bestFit="1" customWidth="1"/>
    <col min="5" max="5" width="12.7109375" style="56" customWidth="1"/>
    <col min="6" max="6" width="17.140625" style="56" customWidth="1"/>
    <col min="7" max="245" width="8.85546875" style="1"/>
    <col min="246" max="246" width="5.85546875" style="1" bestFit="1" customWidth="1"/>
    <col min="247" max="247" width="45.7109375" style="1" customWidth="1"/>
    <col min="248" max="248" width="7.85546875" style="1" bestFit="1" customWidth="1"/>
    <col min="249" max="249" width="7.7109375" style="1" bestFit="1" customWidth="1"/>
    <col min="250" max="251" width="16.85546875" style="1" bestFit="1" customWidth="1"/>
    <col min="252" max="501" width="8.85546875" style="1"/>
    <col min="502" max="502" width="5.85546875" style="1" bestFit="1" customWidth="1"/>
    <col min="503" max="503" width="45.7109375" style="1" customWidth="1"/>
    <col min="504" max="504" width="7.85546875" style="1" bestFit="1" customWidth="1"/>
    <col min="505" max="505" width="7.7109375" style="1" bestFit="1" customWidth="1"/>
    <col min="506" max="507" width="16.85546875" style="1" bestFit="1" customWidth="1"/>
    <col min="508" max="757" width="8.85546875" style="1"/>
    <col min="758" max="758" width="5.85546875" style="1" bestFit="1" customWidth="1"/>
    <col min="759" max="759" width="45.7109375" style="1" customWidth="1"/>
    <col min="760" max="760" width="7.85546875" style="1" bestFit="1" customWidth="1"/>
    <col min="761" max="761" width="7.7109375" style="1" bestFit="1" customWidth="1"/>
    <col min="762" max="763" width="16.85546875" style="1" bestFit="1" customWidth="1"/>
    <col min="764" max="1013" width="8.85546875" style="1"/>
    <col min="1014" max="1014" width="5.85546875" style="1" bestFit="1" customWidth="1"/>
    <col min="1015" max="1015" width="45.7109375" style="1" customWidth="1"/>
    <col min="1016" max="1016" width="7.85546875" style="1" bestFit="1" customWidth="1"/>
    <col min="1017" max="1017" width="7.7109375" style="1" bestFit="1" customWidth="1"/>
    <col min="1018" max="1019" width="16.85546875" style="1" bestFit="1" customWidth="1"/>
    <col min="1020" max="1269" width="8.85546875" style="1"/>
    <col min="1270" max="1270" width="5.85546875" style="1" bestFit="1" customWidth="1"/>
    <col min="1271" max="1271" width="45.7109375" style="1" customWidth="1"/>
    <col min="1272" max="1272" width="7.85546875" style="1" bestFit="1" customWidth="1"/>
    <col min="1273" max="1273" width="7.7109375" style="1" bestFit="1" customWidth="1"/>
    <col min="1274" max="1275" width="16.85546875" style="1" bestFit="1" customWidth="1"/>
    <col min="1276" max="1525" width="8.85546875" style="1"/>
    <col min="1526" max="1526" width="5.85546875" style="1" bestFit="1" customWidth="1"/>
    <col min="1527" max="1527" width="45.7109375" style="1" customWidth="1"/>
    <col min="1528" max="1528" width="7.85546875" style="1" bestFit="1" customWidth="1"/>
    <col min="1529" max="1529" width="7.7109375" style="1" bestFit="1" customWidth="1"/>
    <col min="1530" max="1531" width="16.85546875" style="1" bestFit="1" customWidth="1"/>
    <col min="1532" max="1781" width="8.85546875" style="1"/>
    <col min="1782" max="1782" width="5.85546875" style="1" bestFit="1" customWidth="1"/>
    <col min="1783" max="1783" width="45.7109375" style="1" customWidth="1"/>
    <col min="1784" max="1784" width="7.85546875" style="1" bestFit="1" customWidth="1"/>
    <col min="1785" max="1785" width="7.7109375" style="1" bestFit="1" customWidth="1"/>
    <col min="1786" max="1787" width="16.85546875" style="1" bestFit="1" customWidth="1"/>
    <col min="1788" max="2037" width="8.85546875" style="1"/>
    <col min="2038" max="2038" width="5.85546875" style="1" bestFit="1" customWidth="1"/>
    <col min="2039" max="2039" width="45.7109375" style="1" customWidth="1"/>
    <col min="2040" max="2040" width="7.85546875" style="1" bestFit="1" customWidth="1"/>
    <col min="2041" max="2041" width="7.7109375" style="1" bestFit="1" customWidth="1"/>
    <col min="2042" max="2043" width="16.85546875" style="1" bestFit="1" customWidth="1"/>
    <col min="2044" max="2293" width="8.85546875" style="1"/>
    <col min="2294" max="2294" width="5.85546875" style="1" bestFit="1" customWidth="1"/>
    <col min="2295" max="2295" width="45.7109375" style="1" customWidth="1"/>
    <col min="2296" max="2296" width="7.85546875" style="1" bestFit="1" customWidth="1"/>
    <col min="2297" max="2297" width="7.7109375" style="1" bestFit="1" customWidth="1"/>
    <col min="2298" max="2299" width="16.85546875" style="1" bestFit="1" customWidth="1"/>
    <col min="2300" max="2549" width="8.85546875" style="1"/>
    <col min="2550" max="2550" width="5.85546875" style="1" bestFit="1" customWidth="1"/>
    <col min="2551" max="2551" width="45.7109375" style="1" customWidth="1"/>
    <col min="2552" max="2552" width="7.85546875" style="1" bestFit="1" customWidth="1"/>
    <col min="2553" max="2553" width="7.7109375" style="1" bestFit="1" customWidth="1"/>
    <col min="2554" max="2555" width="16.85546875" style="1" bestFit="1" customWidth="1"/>
    <col min="2556" max="2805" width="8.85546875" style="1"/>
    <col min="2806" max="2806" width="5.85546875" style="1" bestFit="1" customWidth="1"/>
    <col min="2807" max="2807" width="45.7109375" style="1" customWidth="1"/>
    <col min="2808" max="2808" width="7.85546875" style="1" bestFit="1" customWidth="1"/>
    <col min="2809" max="2809" width="7.7109375" style="1" bestFit="1" customWidth="1"/>
    <col min="2810" max="2811" width="16.85546875" style="1" bestFit="1" customWidth="1"/>
    <col min="2812" max="3061" width="8.85546875" style="1"/>
    <col min="3062" max="3062" width="5.85546875" style="1" bestFit="1" customWidth="1"/>
    <col min="3063" max="3063" width="45.7109375" style="1" customWidth="1"/>
    <col min="3064" max="3064" width="7.85546875" style="1" bestFit="1" customWidth="1"/>
    <col min="3065" max="3065" width="7.7109375" style="1" bestFit="1" customWidth="1"/>
    <col min="3066" max="3067" width="16.85546875" style="1" bestFit="1" customWidth="1"/>
    <col min="3068" max="3317" width="8.85546875" style="1"/>
    <col min="3318" max="3318" width="5.85546875" style="1" bestFit="1" customWidth="1"/>
    <col min="3319" max="3319" width="45.7109375" style="1" customWidth="1"/>
    <col min="3320" max="3320" width="7.85546875" style="1" bestFit="1" customWidth="1"/>
    <col min="3321" max="3321" width="7.7109375" style="1" bestFit="1" customWidth="1"/>
    <col min="3322" max="3323" width="16.85546875" style="1" bestFit="1" customWidth="1"/>
    <col min="3324" max="3573" width="8.85546875" style="1"/>
    <col min="3574" max="3574" width="5.85546875" style="1" bestFit="1" customWidth="1"/>
    <col min="3575" max="3575" width="45.7109375" style="1" customWidth="1"/>
    <col min="3576" max="3576" width="7.85546875" style="1" bestFit="1" customWidth="1"/>
    <col min="3577" max="3577" width="7.7109375" style="1" bestFit="1" customWidth="1"/>
    <col min="3578" max="3579" width="16.85546875" style="1" bestFit="1" customWidth="1"/>
    <col min="3580" max="3829" width="8.85546875" style="1"/>
    <col min="3830" max="3830" width="5.85546875" style="1" bestFit="1" customWidth="1"/>
    <col min="3831" max="3831" width="45.7109375" style="1" customWidth="1"/>
    <col min="3832" max="3832" width="7.85546875" style="1" bestFit="1" customWidth="1"/>
    <col min="3833" max="3833" width="7.7109375" style="1" bestFit="1" customWidth="1"/>
    <col min="3834" max="3835" width="16.85546875" style="1" bestFit="1" customWidth="1"/>
    <col min="3836" max="4085" width="8.85546875" style="1"/>
    <col min="4086" max="4086" width="5.85546875" style="1" bestFit="1" customWidth="1"/>
    <col min="4087" max="4087" width="45.7109375" style="1" customWidth="1"/>
    <col min="4088" max="4088" width="7.85546875" style="1" bestFit="1" customWidth="1"/>
    <col min="4089" max="4089" width="7.7109375" style="1" bestFit="1" customWidth="1"/>
    <col min="4090" max="4091" width="16.85546875" style="1" bestFit="1" customWidth="1"/>
    <col min="4092" max="4341" width="8.85546875" style="1"/>
    <col min="4342" max="4342" width="5.85546875" style="1" bestFit="1" customWidth="1"/>
    <col min="4343" max="4343" width="45.7109375" style="1" customWidth="1"/>
    <col min="4344" max="4344" width="7.85546875" style="1" bestFit="1" customWidth="1"/>
    <col min="4345" max="4345" width="7.7109375" style="1" bestFit="1" customWidth="1"/>
    <col min="4346" max="4347" width="16.85546875" style="1" bestFit="1" customWidth="1"/>
    <col min="4348" max="4597" width="8.85546875" style="1"/>
    <col min="4598" max="4598" width="5.85546875" style="1" bestFit="1" customWidth="1"/>
    <col min="4599" max="4599" width="45.7109375" style="1" customWidth="1"/>
    <col min="4600" max="4600" width="7.85546875" style="1" bestFit="1" customWidth="1"/>
    <col min="4601" max="4601" width="7.7109375" style="1" bestFit="1" customWidth="1"/>
    <col min="4602" max="4603" width="16.85546875" style="1" bestFit="1" customWidth="1"/>
    <col min="4604" max="4853" width="8.85546875" style="1"/>
    <col min="4854" max="4854" width="5.85546875" style="1" bestFit="1" customWidth="1"/>
    <col min="4855" max="4855" width="45.7109375" style="1" customWidth="1"/>
    <col min="4856" max="4856" width="7.85546875" style="1" bestFit="1" customWidth="1"/>
    <col min="4857" max="4857" width="7.7109375" style="1" bestFit="1" customWidth="1"/>
    <col min="4858" max="4859" width="16.85546875" style="1" bestFit="1" customWidth="1"/>
    <col min="4860" max="5109" width="8.85546875" style="1"/>
    <col min="5110" max="5110" width="5.85546875" style="1" bestFit="1" customWidth="1"/>
    <col min="5111" max="5111" width="45.7109375" style="1" customWidth="1"/>
    <col min="5112" max="5112" width="7.85546875" style="1" bestFit="1" customWidth="1"/>
    <col min="5113" max="5113" width="7.7109375" style="1" bestFit="1" customWidth="1"/>
    <col min="5114" max="5115" width="16.85546875" style="1" bestFit="1" customWidth="1"/>
    <col min="5116" max="5365" width="8.85546875" style="1"/>
    <col min="5366" max="5366" width="5.85546875" style="1" bestFit="1" customWidth="1"/>
    <col min="5367" max="5367" width="45.7109375" style="1" customWidth="1"/>
    <col min="5368" max="5368" width="7.85546875" style="1" bestFit="1" customWidth="1"/>
    <col min="5369" max="5369" width="7.7109375" style="1" bestFit="1" customWidth="1"/>
    <col min="5370" max="5371" width="16.85546875" style="1" bestFit="1" customWidth="1"/>
    <col min="5372" max="5621" width="8.85546875" style="1"/>
    <col min="5622" max="5622" width="5.85546875" style="1" bestFit="1" customWidth="1"/>
    <col min="5623" max="5623" width="45.7109375" style="1" customWidth="1"/>
    <col min="5624" max="5624" width="7.85546875" style="1" bestFit="1" customWidth="1"/>
    <col min="5625" max="5625" width="7.7109375" style="1" bestFit="1" customWidth="1"/>
    <col min="5626" max="5627" width="16.85546875" style="1" bestFit="1" customWidth="1"/>
    <col min="5628" max="5877" width="8.85546875" style="1"/>
    <col min="5878" max="5878" width="5.85546875" style="1" bestFit="1" customWidth="1"/>
    <col min="5879" max="5879" width="45.7109375" style="1" customWidth="1"/>
    <col min="5880" max="5880" width="7.85546875" style="1" bestFit="1" customWidth="1"/>
    <col min="5881" max="5881" width="7.7109375" style="1" bestFit="1" customWidth="1"/>
    <col min="5882" max="5883" width="16.85546875" style="1" bestFit="1" customWidth="1"/>
    <col min="5884" max="6133" width="8.85546875" style="1"/>
    <col min="6134" max="6134" width="5.85546875" style="1" bestFit="1" customWidth="1"/>
    <col min="6135" max="6135" width="45.7109375" style="1" customWidth="1"/>
    <col min="6136" max="6136" width="7.85546875" style="1" bestFit="1" customWidth="1"/>
    <col min="6137" max="6137" width="7.7109375" style="1" bestFit="1" customWidth="1"/>
    <col min="6138" max="6139" width="16.85546875" style="1" bestFit="1" customWidth="1"/>
    <col min="6140" max="6389" width="8.85546875" style="1"/>
    <col min="6390" max="6390" width="5.85546875" style="1" bestFit="1" customWidth="1"/>
    <col min="6391" max="6391" width="45.7109375" style="1" customWidth="1"/>
    <col min="6392" max="6392" width="7.85546875" style="1" bestFit="1" customWidth="1"/>
    <col min="6393" max="6393" width="7.7109375" style="1" bestFit="1" customWidth="1"/>
    <col min="6394" max="6395" width="16.85546875" style="1" bestFit="1" customWidth="1"/>
    <col min="6396" max="6645" width="8.85546875" style="1"/>
    <col min="6646" max="6646" width="5.85546875" style="1" bestFit="1" customWidth="1"/>
    <col min="6647" max="6647" width="45.7109375" style="1" customWidth="1"/>
    <col min="6648" max="6648" width="7.85546875" style="1" bestFit="1" customWidth="1"/>
    <col min="6649" max="6649" width="7.7109375" style="1" bestFit="1" customWidth="1"/>
    <col min="6650" max="6651" width="16.85546875" style="1" bestFit="1" customWidth="1"/>
    <col min="6652" max="6901" width="8.85546875" style="1"/>
    <col min="6902" max="6902" width="5.85546875" style="1" bestFit="1" customWidth="1"/>
    <col min="6903" max="6903" width="45.7109375" style="1" customWidth="1"/>
    <col min="6904" max="6904" width="7.85546875" style="1" bestFit="1" customWidth="1"/>
    <col min="6905" max="6905" width="7.7109375" style="1" bestFit="1" customWidth="1"/>
    <col min="6906" max="6907" width="16.85546875" style="1" bestFit="1" customWidth="1"/>
    <col min="6908" max="7157" width="8.85546875" style="1"/>
    <col min="7158" max="7158" width="5.85546875" style="1" bestFit="1" customWidth="1"/>
    <col min="7159" max="7159" width="45.7109375" style="1" customWidth="1"/>
    <col min="7160" max="7160" width="7.85546875" style="1" bestFit="1" customWidth="1"/>
    <col min="7161" max="7161" width="7.7109375" style="1" bestFit="1" customWidth="1"/>
    <col min="7162" max="7163" width="16.85546875" style="1" bestFit="1" customWidth="1"/>
    <col min="7164" max="7413" width="8.85546875" style="1"/>
    <col min="7414" max="7414" width="5.85546875" style="1" bestFit="1" customWidth="1"/>
    <col min="7415" max="7415" width="45.7109375" style="1" customWidth="1"/>
    <col min="7416" max="7416" width="7.85546875" style="1" bestFit="1" customWidth="1"/>
    <col min="7417" max="7417" width="7.7109375" style="1" bestFit="1" customWidth="1"/>
    <col min="7418" max="7419" width="16.85546875" style="1" bestFit="1" customWidth="1"/>
    <col min="7420" max="7669" width="8.85546875" style="1"/>
    <col min="7670" max="7670" width="5.85546875" style="1" bestFit="1" customWidth="1"/>
    <col min="7671" max="7671" width="45.7109375" style="1" customWidth="1"/>
    <col min="7672" max="7672" width="7.85546875" style="1" bestFit="1" customWidth="1"/>
    <col min="7673" max="7673" width="7.7109375" style="1" bestFit="1" customWidth="1"/>
    <col min="7674" max="7675" width="16.85546875" style="1" bestFit="1" customWidth="1"/>
    <col min="7676" max="7925" width="8.85546875" style="1"/>
    <col min="7926" max="7926" width="5.85546875" style="1" bestFit="1" customWidth="1"/>
    <col min="7927" max="7927" width="45.7109375" style="1" customWidth="1"/>
    <col min="7928" max="7928" width="7.85546875" style="1" bestFit="1" customWidth="1"/>
    <col min="7929" max="7929" width="7.7109375" style="1" bestFit="1" customWidth="1"/>
    <col min="7930" max="7931" width="16.85546875" style="1" bestFit="1" customWidth="1"/>
    <col min="7932" max="8181" width="8.85546875" style="1"/>
    <col min="8182" max="8182" width="5.85546875" style="1" bestFit="1" customWidth="1"/>
    <col min="8183" max="8183" width="45.7109375" style="1" customWidth="1"/>
    <col min="8184" max="8184" width="7.85546875" style="1" bestFit="1" customWidth="1"/>
    <col min="8185" max="8185" width="7.7109375" style="1" bestFit="1" customWidth="1"/>
    <col min="8186" max="8187" width="16.85546875" style="1" bestFit="1" customWidth="1"/>
    <col min="8188" max="8437" width="8.85546875" style="1"/>
    <col min="8438" max="8438" width="5.85546875" style="1" bestFit="1" customWidth="1"/>
    <col min="8439" max="8439" width="45.7109375" style="1" customWidth="1"/>
    <col min="8440" max="8440" width="7.85546875" style="1" bestFit="1" customWidth="1"/>
    <col min="8441" max="8441" width="7.7109375" style="1" bestFit="1" customWidth="1"/>
    <col min="8442" max="8443" width="16.85546875" style="1" bestFit="1" customWidth="1"/>
    <col min="8444" max="8693" width="8.85546875" style="1"/>
    <col min="8694" max="8694" width="5.85546875" style="1" bestFit="1" customWidth="1"/>
    <col min="8695" max="8695" width="45.7109375" style="1" customWidth="1"/>
    <col min="8696" max="8696" width="7.85546875" style="1" bestFit="1" customWidth="1"/>
    <col min="8697" max="8697" width="7.7109375" style="1" bestFit="1" customWidth="1"/>
    <col min="8698" max="8699" width="16.85546875" style="1" bestFit="1" customWidth="1"/>
    <col min="8700" max="8949" width="8.85546875" style="1"/>
    <col min="8950" max="8950" width="5.85546875" style="1" bestFit="1" customWidth="1"/>
    <col min="8951" max="8951" width="45.7109375" style="1" customWidth="1"/>
    <col min="8952" max="8952" width="7.85546875" style="1" bestFit="1" customWidth="1"/>
    <col min="8953" max="8953" width="7.7109375" style="1" bestFit="1" customWidth="1"/>
    <col min="8954" max="8955" width="16.85546875" style="1" bestFit="1" customWidth="1"/>
    <col min="8956" max="9205" width="8.85546875" style="1"/>
    <col min="9206" max="9206" width="5.85546875" style="1" bestFit="1" customWidth="1"/>
    <col min="9207" max="9207" width="45.7109375" style="1" customWidth="1"/>
    <col min="9208" max="9208" width="7.85546875" style="1" bestFit="1" customWidth="1"/>
    <col min="9209" max="9209" width="7.7109375" style="1" bestFit="1" customWidth="1"/>
    <col min="9210" max="9211" width="16.85546875" style="1" bestFit="1" customWidth="1"/>
    <col min="9212" max="9461" width="8.85546875" style="1"/>
    <col min="9462" max="9462" width="5.85546875" style="1" bestFit="1" customWidth="1"/>
    <col min="9463" max="9463" width="45.7109375" style="1" customWidth="1"/>
    <col min="9464" max="9464" width="7.85546875" style="1" bestFit="1" customWidth="1"/>
    <col min="9465" max="9465" width="7.7109375" style="1" bestFit="1" customWidth="1"/>
    <col min="9466" max="9467" width="16.85546875" style="1" bestFit="1" customWidth="1"/>
    <col min="9468" max="9717" width="8.85546875" style="1"/>
    <col min="9718" max="9718" width="5.85546875" style="1" bestFit="1" customWidth="1"/>
    <col min="9719" max="9719" width="45.7109375" style="1" customWidth="1"/>
    <col min="9720" max="9720" width="7.85546875" style="1" bestFit="1" customWidth="1"/>
    <col min="9721" max="9721" width="7.7109375" style="1" bestFit="1" customWidth="1"/>
    <col min="9722" max="9723" width="16.85546875" style="1" bestFit="1" customWidth="1"/>
    <col min="9724" max="9973" width="8.85546875" style="1"/>
    <col min="9974" max="9974" width="5.85546875" style="1" bestFit="1" customWidth="1"/>
    <col min="9975" max="9975" width="45.7109375" style="1" customWidth="1"/>
    <col min="9976" max="9976" width="7.85546875" style="1" bestFit="1" customWidth="1"/>
    <col min="9977" max="9977" width="7.7109375" style="1" bestFit="1" customWidth="1"/>
    <col min="9978" max="9979" width="16.85546875" style="1" bestFit="1" customWidth="1"/>
    <col min="9980" max="10229" width="8.85546875" style="1"/>
    <col min="10230" max="10230" width="5.85546875" style="1" bestFit="1" customWidth="1"/>
    <col min="10231" max="10231" width="45.7109375" style="1" customWidth="1"/>
    <col min="10232" max="10232" width="7.85546875" style="1" bestFit="1" customWidth="1"/>
    <col min="10233" max="10233" width="7.7109375" style="1" bestFit="1" customWidth="1"/>
    <col min="10234" max="10235" width="16.85546875" style="1" bestFit="1" customWidth="1"/>
    <col min="10236" max="10485" width="8.85546875" style="1"/>
    <col min="10486" max="10486" width="5.85546875" style="1" bestFit="1" customWidth="1"/>
    <col min="10487" max="10487" width="45.7109375" style="1" customWidth="1"/>
    <col min="10488" max="10488" width="7.85546875" style="1" bestFit="1" customWidth="1"/>
    <col min="10489" max="10489" width="7.7109375" style="1" bestFit="1" customWidth="1"/>
    <col min="10490" max="10491" width="16.85546875" style="1" bestFit="1" customWidth="1"/>
    <col min="10492" max="10741" width="8.85546875" style="1"/>
    <col min="10742" max="10742" width="5.85546875" style="1" bestFit="1" customWidth="1"/>
    <col min="10743" max="10743" width="45.7109375" style="1" customWidth="1"/>
    <col min="10744" max="10744" width="7.85546875" style="1" bestFit="1" customWidth="1"/>
    <col min="10745" max="10745" width="7.7109375" style="1" bestFit="1" customWidth="1"/>
    <col min="10746" max="10747" width="16.85546875" style="1" bestFit="1" customWidth="1"/>
    <col min="10748" max="10997" width="8.85546875" style="1"/>
    <col min="10998" max="10998" width="5.85546875" style="1" bestFit="1" customWidth="1"/>
    <col min="10999" max="10999" width="45.7109375" style="1" customWidth="1"/>
    <col min="11000" max="11000" width="7.85546875" style="1" bestFit="1" customWidth="1"/>
    <col min="11001" max="11001" width="7.7109375" style="1" bestFit="1" customWidth="1"/>
    <col min="11002" max="11003" width="16.85546875" style="1" bestFit="1" customWidth="1"/>
    <col min="11004" max="11253" width="8.85546875" style="1"/>
    <col min="11254" max="11254" width="5.85546875" style="1" bestFit="1" customWidth="1"/>
    <col min="11255" max="11255" width="45.7109375" style="1" customWidth="1"/>
    <col min="11256" max="11256" width="7.85546875" style="1" bestFit="1" customWidth="1"/>
    <col min="11257" max="11257" width="7.7109375" style="1" bestFit="1" customWidth="1"/>
    <col min="11258" max="11259" width="16.85546875" style="1" bestFit="1" customWidth="1"/>
    <col min="11260" max="11509" width="8.85546875" style="1"/>
    <col min="11510" max="11510" width="5.85546875" style="1" bestFit="1" customWidth="1"/>
    <col min="11511" max="11511" width="45.7109375" style="1" customWidth="1"/>
    <col min="11512" max="11512" width="7.85546875" style="1" bestFit="1" customWidth="1"/>
    <col min="11513" max="11513" width="7.7109375" style="1" bestFit="1" customWidth="1"/>
    <col min="11514" max="11515" width="16.85546875" style="1" bestFit="1" customWidth="1"/>
    <col min="11516" max="11765" width="8.85546875" style="1"/>
    <col min="11766" max="11766" width="5.85546875" style="1" bestFit="1" customWidth="1"/>
    <col min="11767" max="11767" width="45.7109375" style="1" customWidth="1"/>
    <col min="11768" max="11768" width="7.85546875" style="1" bestFit="1" customWidth="1"/>
    <col min="11769" max="11769" width="7.7109375" style="1" bestFit="1" customWidth="1"/>
    <col min="11770" max="11771" width="16.85546875" style="1" bestFit="1" customWidth="1"/>
    <col min="11772" max="12021" width="8.85546875" style="1"/>
    <col min="12022" max="12022" width="5.85546875" style="1" bestFit="1" customWidth="1"/>
    <col min="12023" max="12023" width="45.7109375" style="1" customWidth="1"/>
    <col min="12024" max="12024" width="7.85546875" style="1" bestFit="1" customWidth="1"/>
    <col min="12025" max="12025" width="7.7109375" style="1" bestFit="1" customWidth="1"/>
    <col min="12026" max="12027" width="16.85546875" style="1" bestFit="1" customWidth="1"/>
    <col min="12028" max="12277" width="8.85546875" style="1"/>
    <col min="12278" max="12278" width="5.85546875" style="1" bestFit="1" customWidth="1"/>
    <col min="12279" max="12279" width="45.7109375" style="1" customWidth="1"/>
    <col min="12280" max="12280" width="7.85546875" style="1" bestFit="1" customWidth="1"/>
    <col min="12281" max="12281" width="7.7109375" style="1" bestFit="1" customWidth="1"/>
    <col min="12282" max="12283" width="16.85546875" style="1" bestFit="1" customWidth="1"/>
    <col min="12284" max="12533" width="8.85546875" style="1"/>
    <col min="12534" max="12534" width="5.85546875" style="1" bestFit="1" customWidth="1"/>
    <col min="12535" max="12535" width="45.7109375" style="1" customWidth="1"/>
    <col min="12536" max="12536" width="7.85546875" style="1" bestFit="1" customWidth="1"/>
    <col min="12537" max="12537" width="7.7109375" style="1" bestFit="1" customWidth="1"/>
    <col min="12538" max="12539" width="16.85546875" style="1" bestFit="1" customWidth="1"/>
    <col min="12540" max="12789" width="8.85546875" style="1"/>
    <col min="12790" max="12790" width="5.85546875" style="1" bestFit="1" customWidth="1"/>
    <col min="12791" max="12791" width="45.7109375" style="1" customWidth="1"/>
    <col min="12792" max="12792" width="7.85546875" style="1" bestFit="1" customWidth="1"/>
    <col min="12793" max="12793" width="7.7109375" style="1" bestFit="1" customWidth="1"/>
    <col min="12794" max="12795" width="16.85546875" style="1" bestFit="1" customWidth="1"/>
    <col min="12796" max="13045" width="8.85546875" style="1"/>
    <col min="13046" max="13046" width="5.85546875" style="1" bestFit="1" customWidth="1"/>
    <col min="13047" max="13047" width="45.7109375" style="1" customWidth="1"/>
    <col min="13048" max="13048" width="7.85546875" style="1" bestFit="1" customWidth="1"/>
    <col min="13049" max="13049" width="7.7109375" style="1" bestFit="1" customWidth="1"/>
    <col min="13050" max="13051" width="16.85546875" style="1" bestFit="1" customWidth="1"/>
    <col min="13052" max="13301" width="8.85546875" style="1"/>
    <col min="13302" max="13302" width="5.85546875" style="1" bestFit="1" customWidth="1"/>
    <col min="13303" max="13303" width="45.7109375" style="1" customWidth="1"/>
    <col min="13304" max="13304" width="7.85546875" style="1" bestFit="1" customWidth="1"/>
    <col min="13305" max="13305" width="7.7109375" style="1" bestFit="1" customWidth="1"/>
    <col min="13306" max="13307" width="16.85546875" style="1" bestFit="1" customWidth="1"/>
    <col min="13308" max="13557" width="8.85546875" style="1"/>
    <col min="13558" max="13558" width="5.85546875" style="1" bestFit="1" customWidth="1"/>
    <col min="13559" max="13559" width="45.7109375" style="1" customWidth="1"/>
    <col min="13560" max="13560" width="7.85546875" style="1" bestFit="1" customWidth="1"/>
    <col min="13561" max="13561" width="7.7109375" style="1" bestFit="1" customWidth="1"/>
    <col min="13562" max="13563" width="16.85546875" style="1" bestFit="1" customWidth="1"/>
    <col min="13564" max="13813" width="8.85546875" style="1"/>
    <col min="13814" max="13814" width="5.85546875" style="1" bestFit="1" customWidth="1"/>
    <col min="13815" max="13815" width="45.7109375" style="1" customWidth="1"/>
    <col min="13816" max="13816" width="7.85546875" style="1" bestFit="1" customWidth="1"/>
    <col min="13817" max="13817" width="7.7109375" style="1" bestFit="1" customWidth="1"/>
    <col min="13818" max="13819" width="16.85546875" style="1" bestFit="1" customWidth="1"/>
    <col min="13820" max="14069" width="8.85546875" style="1"/>
    <col min="14070" max="14070" width="5.85546875" style="1" bestFit="1" customWidth="1"/>
    <col min="14071" max="14071" width="45.7109375" style="1" customWidth="1"/>
    <col min="14072" max="14072" width="7.85546875" style="1" bestFit="1" customWidth="1"/>
    <col min="14073" max="14073" width="7.7109375" style="1" bestFit="1" customWidth="1"/>
    <col min="14074" max="14075" width="16.85546875" style="1" bestFit="1" customWidth="1"/>
    <col min="14076" max="14325" width="8.85546875" style="1"/>
    <col min="14326" max="14326" width="5.85546875" style="1" bestFit="1" customWidth="1"/>
    <col min="14327" max="14327" width="45.7109375" style="1" customWidth="1"/>
    <col min="14328" max="14328" width="7.85546875" style="1" bestFit="1" customWidth="1"/>
    <col min="14329" max="14329" width="7.7109375" style="1" bestFit="1" customWidth="1"/>
    <col min="14330" max="14331" width="16.85546875" style="1" bestFit="1" customWidth="1"/>
    <col min="14332" max="14581" width="8.85546875" style="1"/>
    <col min="14582" max="14582" width="5.85546875" style="1" bestFit="1" customWidth="1"/>
    <col min="14583" max="14583" width="45.7109375" style="1" customWidth="1"/>
    <col min="14584" max="14584" width="7.85546875" style="1" bestFit="1" customWidth="1"/>
    <col min="14585" max="14585" width="7.7109375" style="1" bestFit="1" customWidth="1"/>
    <col min="14586" max="14587" width="16.85546875" style="1" bestFit="1" customWidth="1"/>
    <col min="14588" max="14837" width="8.85546875" style="1"/>
    <col min="14838" max="14838" width="5.85546875" style="1" bestFit="1" customWidth="1"/>
    <col min="14839" max="14839" width="45.7109375" style="1" customWidth="1"/>
    <col min="14840" max="14840" width="7.85546875" style="1" bestFit="1" customWidth="1"/>
    <col min="14841" max="14841" width="7.7109375" style="1" bestFit="1" customWidth="1"/>
    <col min="14842" max="14843" width="16.85546875" style="1" bestFit="1" customWidth="1"/>
    <col min="14844" max="15093" width="8.85546875" style="1"/>
    <col min="15094" max="15094" width="5.85546875" style="1" bestFit="1" customWidth="1"/>
    <col min="15095" max="15095" width="45.7109375" style="1" customWidth="1"/>
    <col min="15096" max="15096" width="7.85546875" style="1" bestFit="1" customWidth="1"/>
    <col min="15097" max="15097" width="7.7109375" style="1" bestFit="1" customWidth="1"/>
    <col min="15098" max="15099" width="16.85546875" style="1" bestFit="1" customWidth="1"/>
    <col min="15100" max="15349" width="8.85546875" style="1"/>
    <col min="15350" max="15350" width="5.85546875" style="1" bestFit="1" customWidth="1"/>
    <col min="15351" max="15351" width="45.7109375" style="1" customWidth="1"/>
    <col min="15352" max="15352" width="7.85546875" style="1" bestFit="1" customWidth="1"/>
    <col min="15353" max="15353" width="7.7109375" style="1" bestFit="1" customWidth="1"/>
    <col min="15354" max="15355" width="16.85546875" style="1" bestFit="1" customWidth="1"/>
    <col min="15356" max="15605" width="8.85546875" style="1"/>
    <col min="15606" max="15606" width="5.85546875" style="1" bestFit="1" customWidth="1"/>
    <col min="15607" max="15607" width="45.7109375" style="1" customWidth="1"/>
    <col min="15608" max="15608" width="7.85546875" style="1" bestFit="1" customWidth="1"/>
    <col min="15609" max="15609" width="7.7109375" style="1" bestFit="1" customWidth="1"/>
    <col min="15610" max="15611" width="16.85546875" style="1" bestFit="1" customWidth="1"/>
    <col min="15612" max="15861" width="8.85546875" style="1"/>
    <col min="15862" max="15862" width="5.85546875" style="1" bestFit="1" customWidth="1"/>
    <col min="15863" max="15863" width="45.7109375" style="1" customWidth="1"/>
    <col min="15864" max="15864" width="7.85546875" style="1" bestFit="1" customWidth="1"/>
    <col min="15865" max="15865" width="7.7109375" style="1" bestFit="1" customWidth="1"/>
    <col min="15866" max="15867" width="16.85546875" style="1" bestFit="1" customWidth="1"/>
    <col min="15868" max="16117" width="8.85546875" style="1"/>
    <col min="16118" max="16118" width="5.85546875" style="1" bestFit="1" customWidth="1"/>
    <col min="16119" max="16119" width="45.7109375" style="1" customWidth="1"/>
    <col min="16120" max="16120" width="7.85546875" style="1" bestFit="1" customWidth="1"/>
    <col min="16121" max="16121" width="7.7109375" style="1" bestFit="1" customWidth="1"/>
    <col min="16122" max="16123" width="16.85546875" style="1" bestFit="1" customWidth="1"/>
    <col min="16124" max="16373" width="8.85546875" style="1"/>
    <col min="16374" max="16377" width="8.85546875" style="1" customWidth="1"/>
    <col min="16378" max="16384" width="8.85546875" style="1"/>
  </cols>
  <sheetData>
    <row r="1" spans="1:6" ht="21" customHeight="1" thickBot="1">
      <c r="A1" s="167" t="s">
        <v>143</v>
      </c>
      <c r="B1" s="167"/>
      <c r="C1" s="167"/>
      <c r="D1" s="167"/>
      <c r="E1" s="168" t="s">
        <v>94</v>
      </c>
      <c r="F1" s="169"/>
    </row>
    <row r="2" spans="1:6" ht="15" customHeight="1" thickBot="1">
      <c r="A2" s="68"/>
      <c r="B2" s="69" t="s">
        <v>1</v>
      </c>
      <c r="C2" s="70"/>
      <c r="D2" s="70"/>
      <c r="E2" s="109"/>
      <c r="F2" s="72">
        <f>F15</f>
        <v>0</v>
      </c>
    </row>
    <row r="3" spans="1:6" ht="9" customHeight="1" thickBot="1">
      <c r="A3" s="73"/>
      <c r="B3" s="69"/>
      <c r="C3" s="70"/>
      <c r="D3" s="70"/>
      <c r="E3" s="71"/>
      <c r="F3" s="71"/>
    </row>
    <row r="4" spans="1:6" ht="34.5" customHeight="1" thickBot="1">
      <c r="A4" s="29" t="s">
        <v>0</v>
      </c>
      <c r="B4" s="30" t="s">
        <v>2</v>
      </c>
      <c r="C4" s="31" t="s">
        <v>3</v>
      </c>
      <c r="D4" s="31" t="s">
        <v>4</v>
      </c>
      <c r="E4" s="54" t="s">
        <v>5</v>
      </c>
      <c r="F4" s="112" t="s">
        <v>154</v>
      </c>
    </row>
    <row r="5" spans="1:6" ht="25.5">
      <c r="A5" s="74"/>
      <c r="B5" s="75" t="s">
        <v>10</v>
      </c>
      <c r="C5" s="76"/>
      <c r="D5" s="77"/>
      <c r="E5" s="78"/>
      <c r="F5" s="79"/>
    </row>
    <row r="6" spans="1:6" ht="12.75">
      <c r="A6" s="95"/>
      <c r="B6" s="43"/>
      <c r="C6" s="44"/>
      <c r="D6" s="96"/>
      <c r="E6" s="96"/>
      <c r="F6" s="94"/>
    </row>
    <row r="7" spans="1:6" ht="19.5" customHeight="1">
      <c r="A7" s="95"/>
      <c r="B7" s="86" t="s">
        <v>144</v>
      </c>
      <c r="C7" s="44"/>
      <c r="D7" s="96"/>
      <c r="E7" s="96"/>
      <c r="F7" s="94"/>
    </row>
    <row r="8" spans="1:6" ht="37.15" customHeight="1">
      <c r="A8" s="95"/>
      <c r="B8" s="43" t="s">
        <v>145</v>
      </c>
      <c r="C8" s="44"/>
      <c r="D8" s="96"/>
      <c r="E8" s="96"/>
      <c r="F8" s="94"/>
    </row>
    <row r="9" spans="1:6" ht="12.75">
      <c r="A9" s="95">
        <v>1</v>
      </c>
      <c r="B9" s="43" t="s">
        <v>146</v>
      </c>
      <c r="C9" s="44">
        <v>20</v>
      </c>
      <c r="D9" s="96" t="s">
        <v>57</v>
      </c>
      <c r="E9" s="98"/>
      <c r="F9" s="113">
        <f t="shared" ref="F9:F11" si="0">$C9*E9</f>
        <v>0</v>
      </c>
    </row>
    <row r="10" spans="1:6" ht="160.15" customHeight="1">
      <c r="A10" s="95">
        <v>2</v>
      </c>
      <c r="B10" s="43" t="s">
        <v>147</v>
      </c>
      <c r="C10" s="44">
        <v>5</v>
      </c>
      <c r="D10" s="96" t="s">
        <v>57</v>
      </c>
      <c r="E10" s="98"/>
      <c r="F10" s="113">
        <f t="shared" si="0"/>
        <v>0</v>
      </c>
    </row>
    <row r="11" spans="1:6" ht="177" customHeight="1">
      <c r="A11" s="95">
        <v>3</v>
      </c>
      <c r="B11" s="43" t="s">
        <v>148</v>
      </c>
      <c r="C11" s="44">
        <v>8</v>
      </c>
      <c r="D11" s="96" t="s">
        <v>57</v>
      </c>
      <c r="E11" s="98"/>
      <c r="F11" s="113">
        <f t="shared" si="0"/>
        <v>0</v>
      </c>
    </row>
    <row r="12" spans="1:6" ht="12.75">
      <c r="A12" s="95">
        <v>4</v>
      </c>
      <c r="B12" s="158" t="s">
        <v>149</v>
      </c>
      <c r="C12" s="44">
        <v>5</v>
      </c>
      <c r="D12" s="96" t="s">
        <v>150</v>
      </c>
      <c r="E12" s="98"/>
      <c r="F12" s="113">
        <f>$C12*E12</f>
        <v>0</v>
      </c>
    </row>
    <row r="13" spans="1:6" ht="12.75">
      <c r="A13" s="95"/>
      <c r="B13" s="43"/>
      <c r="C13" s="44"/>
      <c r="D13" s="96"/>
      <c r="E13" s="98"/>
      <c r="F13" s="113"/>
    </row>
    <row r="14" spans="1:6" ht="12.75">
      <c r="A14" s="95"/>
      <c r="B14" s="43"/>
      <c r="C14" s="47"/>
      <c r="D14" s="96"/>
      <c r="E14" s="106"/>
      <c r="F14" s="107"/>
    </row>
    <row r="15" spans="1:6" ht="24" customHeight="1" thickBot="1">
      <c r="A15" s="48"/>
      <c r="B15" s="49" t="s">
        <v>9</v>
      </c>
      <c r="C15" s="50"/>
      <c r="D15" s="51"/>
      <c r="E15" s="58"/>
      <c r="F15" s="135">
        <f>SUM(F6:F14)</f>
        <v>0</v>
      </c>
    </row>
    <row r="19" spans="2:2">
      <c r="B19" s="159"/>
    </row>
  </sheetData>
  <protectedRanges>
    <protectedRange sqref="E9:E13" name="Range1_2"/>
  </protectedRanges>
  <mergeCells count="2">
    <mergeCell ref="A1:D1"/>
    <mergeCell ref="E1:F1"/>
  </mergeCells>
  <dataValidations count="1">
    <dataValidation type="decimal" allowBlank="1" showInputMessage="1" showErrorMessage="1" error="Please enter Number/s ONLY _x000a__x000a_الرجاء ادخال ارقام فقط" sqref="E9:E13" xr:uid="{00000000-0002-0000-0500-000000000000}">
      <formula1>0.0000001</formula1>
      <formula2>2000000</formula2>
    </dataValidation>
  </dataValidations>
  <printOptions horizontalCentered="1"/>
  <pageMargins left="0.37" right="0.25" top="0.75" bottom="0.75" header="0.3" footer="0.3"/>
  <pageSetup paperSize="9" scale="90" orientation="portrait" r:id="rId1"/>
  <headerFooter alignWithMargins="0">
    <oddFooter>&amp;L&amp;F&amp;R&amp;A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SUMMARY Pol Post</vt:lpstr>
      <vt:lpstr>Police Post</vt:lpstr>
      <vt:lpstr>HOLDING CELLS</vt:lpstr>
      <vt:lpstr>Boundary Fence</vt:lpstr>
      <vt:lpstr>Latrine &amp; SPT</vt:lpstr>
      <vt:lpstr>Furniture</vt:lpstr>
      <vt:lpstr>'Boundary Fence'!Print_Area</vt:lpstr>
      <vt:lpstr>Furniture!Print_Area</vt:lpstr>
      <vt:lpstr>'HOLDING CELLS'!Print_Area</vt:lpstr>
      <vt:lpstr>'Latrine &amp; SPT'!Print_Area</vt:lpstr>
      <vt:lpstr>'Police Post'!Print_Area</vt:lpstr>
      <vt:lpstr>'Boundary Fence'!Print_Titles</vt:lpstr>
      <vt:lpstr>Furniture!Print_Titles</vt:lpstr>
      <vt:lpstr>'HOLDING CELLS'!Print_Titles</vt:lpstr>
      <vt:lpstr>'Latrine &amp; SPT'!Print_Titles</vt:lpstr>
      <vt:lpstr>'Police Post'!Print_Titles</vt:lpstr>
      <vt:lpstr>'SUMMARY Pol Post'!Print_Titles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2020-10-05T10:47:12Z</dcterms:modified>
</cp:coreProperties>
</file>