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utier.sepamio-ngbo\Documents\CMR10\RSF\ITB\ITB - MOSKOTA\"/>
    </mc:Choice>
  </mc:AlternateContent>
  <xr:revisionPtr revIDLastSave="0" documentId="13_ncr:1_{DF3E37AC-1566-4198-A8C8-B28AB84AFA59}" xr6:coauthVersionLast="45" xr6:coauthVersionMax="45" xr10:uidLastSave="{00000000-0000-0000-0000-000000000000}"/>
  <bookViews>
    <workbookView xWindow="-110" yWindow="-110" windowWidth="19420" windowHeight="10420" activeTab="3" xr2:uid="{ED87E960-EC65-4107-998A-A3521DE928DA}"/>
  </bookViews>
  <sheets>
    <sheet name="LOT1 TC+CSI MOSK" sheetId="1" r:id="rId1"/>
    <sheet name="LOT2 CS+TC+SP" sheetId="2" r:id="rId2"/>
    <sheet name="LOT3 MARCHE MOZOGO" sheetId="3" r:id="rId3"/>
    <sheet name="LOT4 DAADER+SA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9" i="4" l="1"/>
  <c r="C227" i="4"/>
  <c r="E238" i="4" s="1"/>
  <c r="F223" i="2"/>
  <c r="D219" i="4" l="1"/>
  <c r="D218" i="4"/>
  <c r="D217" i="4"/>
  <c r="D211" i="4"/>
  <c r="D208" i="4"/>
  <c r="D207" i="4"/>
  <c r="D206" i="4"/>
  <c r="D204" i="4"/>
  <c r="D203" i="4"/>
  <c r="D202" i="4"/>
  <c r="D201" i="4"/>
  <c r="D200" i="4"/>
  <c r="D199" i="4"/>
  <c r="F166" i="2" l="1"/>
  <c r="F167" i="2"/>
  <c r="F168" i="2"/>
  <c r="F169" i="2"/>
  <c r="F170" i="2"/>
  <c r="F171" i="2"/>
  <c r="F172" i="2"/>
  <c r="F106" i="1"/>
  <c r="F107" i="1"/>
  <c r="F108" i="1"/>
  <c r="F109" i="1"/>
  <c r="F110" i="1"/>
  <c r="F111" i="1"/>
  <c r="F112" i="1"/>
  <c r="F165" i="2"/>
  <c r="F105" i="1"/>
  <c r="F218" i="4"/>
  <c r="F217" i="4"/>
  <c r="F211" i="4"/>
  <c r="F212" i="4" s="1"/>
  <c r="F208" i="4"/>
  <c r="F207" i="4"/>
  <c r="F206" i="4"/>
  <c r="F204" i="4"/>
  <c r="F203" i="4"/>
  <c r="F200" i="4"/>
  <c r="F225" i="4"/>
  <c r="F226" i="4" s="1"/>
  <c r="F222" i="4"/>
  <c r="F223" i="4" s="1"/>
  <c r="F219" i="4"/>
  <c r="F214" i="4"/>
  <c r="F215" i="4" s="1"/>
  <c r="F202" i="4"/>
  <c r="F201" i="4"/>
  <c r="F199" i="4"/>
  <c r="D192" i="4"/>
  <c r="F192" i="4" s="1"/>
  <c r="F194" i="4"/>
  <c r="F191" i="4"/>
  <c r="F190" i="4"/>
  <c r="F187" i="4"/>
  <c r="F188" i="4" s="1"/>
  <c r="F186" i="4"/>
  <c r="F184" i="4"/>
  <c r="F183" i="4"/>
  <c r="F182" i="4"/>
  <c r="F179" i="4"/>
  <c r="F178" i="4"/>
  <c r="F177" i="4"/>
  <c r="F176" i="4"/>
  <c r="F175" i="4"/>
  <c r="F172" i="4"/>
  <c r="F171" i="4"/>
  <c r="F158" i="4"/>
  <c r="F166" i="4"/>
  <c r="F165" i="4"/>
  <c r="F164" i="4"/>
  <c r="F161" i="4"/>
  <c r="F160" i="4"/>
  <c r="F159" i="4"/>
  <c r="F157" i="4"/>
  <c r="F156" i="4"/>
  <c r="F155" i="4"/>
  <c r="F152" i="4"/>
  <c r="F151" i="4"/>
  <c r="F150" i="4"/>
  <c r="F149" i="4"/>
  <c r="F146" i="4"/>
  <c r="F145" i="4"/>
  <c r="F144" i="4"/>
  <c r="F141" i="4"/>
  <c r="F140" i="4"/>
  <c r="F139" i="4"/>
  <c r="F138" i="4"/>
  <c r="F137" i="4"/>
  <c r="F134" i="4"/>
  <c r="F133" i="4"/>
  <c r="F132" i="4"/>
  <c r="F127" i="4"/>
  <c r="F126" i="4"/>
  <c r="F125" i="4"/>
  <c r="F124" i="4"/>
  <c r="F121" i="4"/>
  <c r="F120" i="4"/>
  <c r="F119" i="4"/>
  <c r="F118" i="4"/>
  <c r="F117" i="4"/>
  <c r="F116" i="4"/>
  <c r="F115" i="4"/>
  <c r="F112" i="4"/>
  <c r="F111" i="4"/>
  <c r="F110" i="4"/>
  <c r="F107" i="4"/>
  <c r="F106" i="4"/>
  <c r="F105" i="4"/>
  <c r="F104" i="4"/>
  <c r="F101" i="4"/>
  <c r="F100" i="4"/>
  <c r="F99" i="4"/>
  <c r="F98" i="4"/>
  <c r="F95" i="4"/>
  <c r="F94" i="4"/>
  <c r="F93" i="4"/>
  <c r="F92" i="4"/>
  <c r="F91" i="4"/>
  <c r="F90" i="4"/>
  <c r="F87" i="4"/>
  <c r="F86" i="4"/>
  <c r="F85" i="4"/>
  <c r="F80" i="4"/>
  <c r="F75" i="4"/>
  <c r="F76" i="4"/>
  <c r="F64" i="4"/>
  <c r="F65" i="4"/>
  <c r="F66" i="4"/>
  <c r="F67" i="4"/>
  <c r="F68" i="4"/>
  <c r="F69" i="4"/>
  <c r="F70" i="4"/>
  <c r="F52" i="4"/>
  <c r="F53" i="4"/>
  <c r="F54" i="4"/>
  <c r="F55" i="4"/>
  <c r="F56" i="4"/>
  <c r="F57" i="4"/>
  <c r="F58" i="4"/>
  <c r="F59" i="4"/>
  <c r="F60" i="4"/>
  <c r="F41" i="4"/>
  <c r="F42" i="4"/>
  <c r="F43" i="4"/>
  <c r="F44" i="4"/>
  <c r="F45" i="4"/>
  <c r="F46" i="4"/>
  <c r="F47" i="4"/>
  <c r="F48" i="4"/>
  <c r="F33" i="4"/>
  <c r="F34" i="4"/>
  <c r="F35" i="4"/>
  <c r="F36" i="4"/>
  <c r="F37" i="4"/>
  <c r="F26" i="4"/>
  <c r="F27" i="4"/>
  <c r="F28" i="4"/>
  <c r="F29" i="4"/>
  <c r="F19" i="4"/>
  <c r="F20" i="4"/>
  <c r="F21" i="4"/>
  <c r="F22" i="4"/>
  <c r="F14" i="4"/>
  <c r="F15" i="4"/>
  <c r="F79" i="4"/>
  <c r="F63" i="4"/>
  <c r="D74" i="4"/>
  <c r="F74" i="4" s="1"/>
  <c r="F73" i="4"/>
  <c r="F51" i="4"/>
  <c r="F40" i="4"/>
  <c r="F32" i="4"/>
  <c r="F25" i="4"/>
  <c r="F18" i="4"/>
  <c r="F13" i="4"/>
  <c r="F9" i="4"/>
  <c r="F8" i="4"/>
  <c r="F7" i="4"/>
  <c r="F173" i="2" l="1"/>
  <c r="F113" i="1"/>
  <c r="F220" i="4"/>
  <c r="D205" i="4"/>
  <c r="F205" i="4" s="1"/>
  <c r="F209" i="4" s="1"/>
  <c r="D193" i="4"/>
  <c r="F193" i="4" s="1"/>
  <c r="F195" i="4" s="1"/>
  <c r="F81" i="4"/>
  <c r="F173" i="4"/>
  <c r="F185" i="4"/>
  <c r="F180" i="4"/>
  <c r="F10" i="4"/>
  <c r="E233" i="4" s="1"/>
  <c r="F147" i="4"/>
  <c r="F102" i="4"/>
  <c r="F162" i="4"/>
  <c r="F88" i="4"/>
  <c r="F61" i="4"/>
  <c r="F128" i="4"/>
  <c r="F153" i="4"/>
  <c r="F30" i="4"/>
  <c r="F71" i="4"/>
  <c r="F167" i="4"/>
  <c r="F122" i="4"/>
  <c r="F96" i="4"/>
  <c r="F108" i="4"/>
  <c r="F113" i="4"/>
  <c r="F142" i="4"/>
  <c r="F135" i="4"/>
  <c r="F77" i="4"/>
  <c r="F49" i="4"/>
  <c r="F23" i="4"/>
  <c r="F16" i="4"/>
  <c r="F38" i="4"/>
  <c r="C196" i="4" l="1"/>
  <c r="E237" i="4" s="1"/>
  <c r="C168" i="4"/>
  <c r="E236" i="4" s="1"/>
  <c r="C129" i="4"/>
  <c r="E235" i="4" s="1"/>
  <c r="C82" i="4"/>
  <c r="E234" i="4" s="1"/>
  <c r="F124" i="3" l="1"/>
  <c r="F125" i="3" s="1"/>
  <c r="F120" i="3"/>
  <c r="F121" i="3" s="1"/>
  <c r="F116" i="3"/>
  <c r="F115" i="3"/>
  <c r="F114" i="3"/>
  <c r="F113" i="3"/>
  <c r="F110" i="3"/>
  <c r="F111" i="3" s="1"/>
  <c r="F105" i="3"/>
  <c r="F104" i="3"/>
  <c r="F103" i="3"/>
  <c r="F102" i="3"/>
  <c r="F100" i="3"/>
  <c r="F99" i="3"/>
  <c r="F98" i="3"/>
  <c r="F97" i="3"/>
  <c r="F96" i="3"/>
  <c r="F95" i="3"/>
  <c r="F90" i="3"/>
  <c r="F88" i="3"/>
  <c r="F87" i="3"/>
  <c r="F83" i="3"/>
  <c r="F82" i="3"/>
  <c r="F78" i="3"/>
  <c r="F77" i="3"/>
  <c r="F76" i="3"/>
  <c r="F75" i="3"/>
  <c r="F73" i="3"/>
  <c r="F72" i="3"/>
  <c r="F71" i="3"/>
  <c r="F69" i="3"/>
  <c r="F66" i="3"/>
  <c r="F65" i="3"/>
  <c r="F64" i="3"/>
  <c r="F41" i="3"/>
  <c r="D55" i="3"/>
  <c r="F55" i="3" s="1"/>
  <c r="F57" i="3"/>
  <c r="F56" i="3"/>
  <c r="F54" i="3"/>
  <c r="F51" i="3"/>
  <c r="F50" i="3"/>
  <c r="F49" i="3"/>
  <c r="F48" i="3"/>
  <c r="F47" i="3"/>
  <c r="F46" i="3"/>
  <c r="F45" i="3"/>
  <c r="F44" i="3"/>
  <c r="F40" i="3"/>
  <c r="F37" i="3"/>
  <c r="F36" i="3"/>
  <c r="F35" i="3"/>
  <c r="F34" i="3"/>
  <c r="F33" i="3"/>
  <c r="F32" i="3"/>
  <c r="F29" i="3"/>
  <c r="F28" i="3"/>
  <c r="F27" i="3"/>
  <c r="F26" i="3"/>
  <c r="F25" i="3"/>
  <c r="F22" i="3"/>
  <c r="F21" i="3"/>
  <c r="F20" i="3"/>
  <c r="F19" i="3"/>
  <c r="F18" i="3"/>
  <c r="F15" i="3"/>
  <c r="F14" i="3"/>
  <c r="F13" i="3"/>
  <c r="F9" i="3"/>
  <c r="F8" i="3"/>
  <c r="F7" i="3"/>
  <c r="D187" i="2"/>
  <c r="F187" i="2" s="1"/>
  <c r="D183" i="2"/>
  <c r="F183" i="2" s="1"/>
  <c r="F87" i="1"/>
  <c r="F143" i="2"/>
  <c r="F144" i="2"/>
  <c r="F145" i="2"/>
  <c r="F146" i="2"/>
  <c r="F147" i="2"/>
  <c r="F148" i="2"/>
  <c r="F224" i="2"/>
  <c r="F220" i="2"/>
  <c r="F221" i="2" s="1"/>
  <c r="D217" i="2"/>
  <c r="F217" i="2" s="1"/>
  <c r="D216" i="2"/>
  <c r="F216" i="2" s="1"/>
  <c r="D215" i="2"/>
  <c r="F215" i="2" s="1"/>
  <c r="F212" i="2"/>
  <c r="F213" i="2" s="1"/>
  <c r="D209" i="2"/>
  <c r="F209" i="2" s="1"/>
  <c r="F210" i="2" s="1"/>
  <c r="D206" i="2"/>
  <c r="F206" i="2" s="1"/>
  <c r="D205" i="2"/>
  <c r="F205" i="2" s="1"/>
  <c r="D204" i="2"/>
  <c r="F204" i="2" s="1"/>
  <c r="D202" i="2"/>
  <c r="F202" i="2" s="1"/>
  <c r="D201" i="2"/>
  <c r="F201" i="2" s="1"/>
  <c r="D200" i="2"/>
  <c r="F200" i="2" s="1"/>
  <c r="D199" i="2"/>
  <c r="F199" i="2" s="1"/>
  <c r="D198" i="2"/>
  <c r="F198" i="2" s="1"/>
  <c r="D197" i="2"/>
  <c r="F197" i="2" s="1"/>
  <c r="F192" i="2"/>
  <c r="F191" i="2"/>
  <c r="F188" i="2"/>
  <c r="F186" i="2"/>
  <c r="F182" i="2"/>
  <c r="F181" i="2"/>
  <c r="F176" i="2"/>
  <c r="F175" i="2"/>
  <c r="F162" i="2"/>
  <c r="F161" i="2"/>
  <c r="F158" i="2"/>
  <c r="F157" i="2"/>
  <c r="F156" i="2"/>
  <c r="F155" i="2"/>
  <c r="F154" i="2"/>
  <c r="F151" i="2"/>
  <c r="F152" i="2" s="1"/>
  <c r="F150" i="2"/>
  <c r="F142" i="2"/>
  <c r="F139" i="2"/>
  <c r="F138" i="2"/>
  <c r="F137" i="2"/>
  <c r="F136" i="2"/>
  <c r="F135" i="2"/>
  <c r="F132" i="2"/>
  <c r="F131" i="2"/>
  <c r="F126" i="2"/>
  <c r="F125" i="2"/>
  <c r="F122" i="2"/>
  <c r="F121" i="2"/>
  <c r="F120" i="2"/>
  <c r="F119" i="2"/>
  <c r="F116" i="2"/>
  <c r="F115" i="2"/>
  <c r="F114" i="2"/>
  <c r="F113" i="2"/>
  <c r="F112" i="2"/>
  <c r="F111" i="2"/>
  <c r="F110" i="2"/>
  <c r="F109" i="2"/>
  <c r="F108" i="2"/>
  <c r="F107" i="2"/>
  <c r="F104" i="2"/>
  <c r="F103" i="2"/>
  <c r="F102" i="2"/>
  <c r="F101" i="2"/>
  <c r="F100" i="2"/>
  <c r="F99" i="2"/>
  <c r="F96" i="2"/>
  <c r="F95" i="2"/>
  <c r="F94" i="2"/>
  <c r="F93" i="2"/>
  <c r="F92" i="2"/>
  <c r="F91" i="2"/>
  <c r="F88" i="2"/>
  <c r="F87" i="2"/>
  <c r="F86" i="2"/>
  <c r="F85" i="2"/>
  <c r="F84" i="2"/>
  <c r="F81" i="2"/>
  <c r="F80" i="2"/>
  <c r="F79" i="2"/>
  <c r="F78" i="2"/>
  <c r="F77" i="2"/>
  <c r="F74" i="2"/>
  <c r="F73" i="2"/>
  <c r="F72" i="2"/>
  <c r="F67" i="2"/>
  <c r="F66" i="2"/>
  <c r="F63" i="2"/>
  <c r="F62" i="2"/>
  <c r="F61" i="2"/>
  <c r="F60" i="2"/>
  <c r="F57" i="2"/>
  <c r="F56" i="2"/>
  <c r="F55" i="2"/>
  <c r="F54" i="2"/>
  <c r="F53" i="2"/>
  <c r="F52" i="2"/>
  <c r="F51" i="2"/>
  <c r="F50" i="2"/>
  <c r="F49" i="2"/>
  <c r="F48" i="2"/>
  <c r="F45" i="2"/>
  <c r="F44" i="2"/>
  <c r="F43" i="2"/>
  <c r="F42" i="2"/>
  <c r="F41" i="2"/>
  <c r="F40" i="2"/>
  <c r="F37" i="2"/>
  <c r="F36" i="2"/>
  <c r="F35" i="2"/>
  <c r="F34" i="2"/>
  <c r="F33" i="2"/>
  <c r="F32" i="2"/>
  <c r="F29" i="2"/>
  <c r="F28" i="2"/>
  <c r="F27" i="2"/>
  <c r="F26" i="2"/>
  <c r="F25" i="2"/>
  <c r="F22" i="2"/>
  <c r="F21" i="2"/>
  <c r="F20" i="2"/>
  <c r="F19" i="2"/>
  <c r="F18" i="2"/>
  <c r="F15" i="2"/>
  <c r="F14" i="2"/>
  <c r="F13" i="2"/>
  <c r="F9" i="2"/>
  <c r="F8" i="2"/>
  <c r="F7" i="2"/>
  <c r="D141" i="1"/>
  <c r="F141" i="1" s="1"/>
  <c r="D140" i="1"/>
  <c r="F140" i="1" s="1"/>
  <c r="D139" i="1"/>
  <c r="F139" i="1" s="1"/>
  <c r="D133" i="1"/>
  <c r="F133" i="1" s="1"/>
  <c r="F134" i="1" s="1"/>
  <c r="D130" i="1"/>
  <c r="F130" i="1" s="1"/>
  <c r="D129" i="1"/>
  <c r="F129" i="1" s="1"/>
  <c r="D128" i="1"/>
  <c r="F128" i="1" s="1"/>
  <c r="D126" i="1"/>
  <c r="F126" i="1" s="1"/>
  <c r="D125" i="1"/>
  <c r="F125" i="1" s="1"/>
  <c r="D124" i="1"/>
  <c r="F124" i="1" s="1"/>
  <c r="D123" i="1"/>
  <c r="F123" i="1" s="1"/>
  <c r="D122" i="1"/>
  <c r="F122" i="1" s="1"/>
  <c r="D121" i="1"/>
  <c r="F121" i="1" s="1"/>
  <c r="F147" i="1"/>
  <c r="F148" i="1" s="1"/>
  <c r="F144" i="1"/>
  <c r="F145" i="1" s="1"/>
  <c r="F136" i="1"/>
  <c r="F137" i="1" s="1"/>
  <c r="F116" i="1"/>
  <c r="F115" i="1"/>
  <c r="F102" i="1"/>
  <c r="F101" i="1"/>
  <c r="F95" i="1"/>
  <c r="F96" i="1"/>
  <c r="F97" i="1"/>
  <c r="F98" i="1"/>
  <c r="F84" i="1"/>
  <c r="F85" i="1"/>
  <c r="F86" i="1"/>
  <c r="F88" i="1"/>
  <c r="F90" i="1"/>
  <c r="F91" i="1"/>
  <c r="F92" i="1" s="1"/>
  <c r="F83" i="1"/>
  <c r="F94" i="1"/>
  <c r="F80" i="1"/>
  <c r="F79" i="1"/>
  <c r="F78" i="1"/>
  <c r="F77" i="1"/>
  <c r="F76" i="1"/>
  <c r="F73" i="1"/>
  <c r="F72" i="1"/>
  <c r="F8" i="1"/>
  <c r="F44" i="1"/>
  <c r="F67" i="1"/>
  <c r="F66" i="1"/>
  <c r="F63" i="1"/>
  <c r="F62" i="1"/>
  <c r="F61" i="1"/>
  <c r="F60" i="1"/>
  <c r="F57" i="1"/>
  <c r="F56" i="1"/>
  <c r="F55" i="1"/>
  <c r="F54" i="1"/>
  <c r="F53" i="1"/>
  <c r="F52" i="1"/>
  <c r="F51" i="1"/>
  <c r="F50" i="1"/>
  <c r="F49" i="1"/>
  <c r="F48" i="1"/>
  <c r="F45" i="1"/>
  <c r="F43" i="1"/>
  <c r="F42" i="1"/>
  <c r="F41" i="1"/>
  <c r="F40" i="1"/>
  <c r="F37" i="1"/>
  <c r="F36" i="1"/>
  <c r="F35" i="1"/>
  <c r="F34" i="1"/>
  <c r="F33" i="1"/>
  <c r="F32" i="1"/>
  <c r="F29" i="1"/>
  <c r="F28" i="1"/>
  <c r="F27" i="1"/>
  <c r="F26" i="1"/>
  <c r="F25" i="1"/>
  <c r="F22" i="1"/>
  <c r="F21" i="1"/>
  <c r="F20" i="1"/>
  <c r="F19" i="1"/>
  <c r="F18" i="1"/>
  <c r="F15" i="1"/>
  <c r="F14" i="1"/>
  <c r="F13" i="1"/>
  <c r="F9" i="1"/>
  <c r="F7" i="1"/>
  <c r="C149" i="1" l="1"/>
  <c r="F193" i="2"/>
  <c r="F67" i="3"/>
  <c r="F42" i="3"/>
  <c r="F91" i="3"/>
  <c r="F84" i="3"/>
  <c r="F117" i="3"/>
  <c r="F79" i="3"/>
  <c r="F106" i="3"/>
  <c r="F58" i="3"/>
  <c r="F10" i="3"/>
  <c r="E133" i="3" s="1"/>
  <c r="F52" i="3"/>
  <c r="F23" i="3"/>
  <c r="F16" i="3"/>
  <c r="F38" i="3"/>
  <c r="F30" i="3"/>
  <c r="F75" i="2"/>
  <c r="F68" i="2"/>
  <c r="F218" i="2"/>
  <c r="F97" i="2"/>
  <c r="F16" i="2"/>
  <c r="F127" i="2"/>
  <c r="F177" i="2"/>
  <c r="C178" i="2" s="1"/>
  <c r="F149" i="2"/>
  <c r="F46" i="2"/>
  <c r="D203" i="2"/>
  <c r="F203" i="2" s="1"/>
  <c r="F207" i="2" s="1"/>
  <c r="F38" i="2"/>
  <c r="F58" i="2"/>
  <c r="F89" i="2"/>
  <c r="F163" i="2"/>
  <c r="F30" i="2"/>
  <c r="F117" i="2"/>
  <c r="F133" i="2"/>
  <c r="F23" i="2"/>
  <c r="C10" i="2"/>
  <c r="E231" i="2" s="1"/>
  <c r="F105" i="2"/>
  <c r="F82" i="2"/>
  <c r="F123" i="2"/>
  <c r="F189" i="2"/>
  <c r="F184" i="2"/>
  <c r="F159" i="2"/>
  <c r="F140" i="2"/>
  <c r="F64" i="2"/>
  <c r="D127" i="1"/>
  <c r="F127" i="1" s="1"/>
  <c r="F131" i="1" s="1"/>
  <c r="F99" i="1"/>
  <c r="F142" i="1"/>
  <c r="F89" i="1"/>
  <c r="F117" i="1"/>
  <c r="F103" i="1"/>
  <c r="F81" i="1"/>
  <c r="F38" i="1"/>
  <c r="F58" i="1"/>
  <c r="F23" i="1"/>
  <c r="F74" i="1"/>
  <c r="C10" i="1"/>
  <c r="E155" i="1" s="1"/>
  <c r="F64" i="1"/>
  <c r="F16" i="1"/>
  <c r="F46" i="1"/>
  <c r="F68" i="1"/>
  <c r="F30" i="1"/>
  <c r="C128" i="2" l="1"/>
  <c r="E233" i="2" s="1"/>
  <c r="C126" i="3"/>
  <c r="C127" i="3" s="1"/>
  <c r="E135" i="3" s="1"/>
  <c r="C59" i="3"/>
  <c r="C225" i="2"/>
  <c r="E236" i="2" s="1"/>
  <c r="C69" i="2"/>
  <c r="E232" i="2" s="1"/>
  <c r="C194" i="2"/>
  <c r="E235" i="2" s="1"/>
  <c r="E234" i="2"/>
  <c r="C118" i="1"/>
  <c r="E157" i="1" s="1"/>
  <c r="E158" i="1"/>
  <c r="C69" i="1"/>
  <c r="E156" i="1" s="1"/>
  <c r="E159" i="1" l="1"/>
  <c r="C60" i="3"/>
  <c r="E134" i="3" s="1"/>
  <c r="E136" i="3" s="1"/>
  <c r="E237" i="2"/>
</calcChain>
</file>

<file path=xl/sharedStrings.xml><?xml version="1.0" encoding="utf-8"?>
<sst xmlns="http://schemas.openxmlformats.org/spreadsheetml/2006/main" count="1284" uniqueCount="337">
  <si>
    <t>N° Prix</t>
  </si>
  <si>
    <t>Désignation des prix</t>
  </si>
  <si>
    <t>Unité</t>
  </si>
  <si>
    <t>Quantité</t>
  </si>
  <si>
    <t>P.U</t>
  </si>
  <si>
    <t>Prix Total</t>
  </si>
  <si>
    <t>TRAVAUX PREPARATOIRES ET INSTALLATION DE CHANTIER</t>
  </si>
  <si>
    <t>Etudes et installation de chantier</t>
  </si>
  <si>
    <t>ff</t>
  </si>
  <si>
    <t>Débrousaillage du site</t>
  </si>
  <si>
    <r>
      <t>m</t>
    </r>
    <r>
      <rPr>
        <vertAlign val="superscript"/>
        <sz val="10"/>
        <color theme="1"/>
        <rFont val="Arial"/>
        <family val="2"/>
      </rPr>
      <t>2</t>
    </r>
  </si>
  <si>
    <t>TERRASSEMENTS</t>
  </si>
  <si>
    <t>Nivellement de la plate forme</t>
  </si>
  <si>
    <t>Fouilles en puits et en rigole</t>
  </si>
  <si>
    <r>
      <t>m</t>
    </r>
    <r>
      <rPr>
        <vertAlign val="superscript"/>
        <sz val="10"/>
        <color theme="1"/>
        <rFont val="Arial"/>
        <family val="2"/>
      </rPr>
      <t>3</t>
    </r>
  </si>
  <si>
    <t>Remblais sous dallage</t>
  </si>
  <si>
    <t xml:space="preserve">Sous total 200 </t>
  </si>
  <si>
    <t>FONDATIONS</t>
  </si>
  <si>
    <r>
      <t>Béton de proprété dosé à 200 kg/m</t>
    </r>
    <r>
      <rPr>
        <vertAlign val="superscript"/>
        <sz val="10"/>
        <color theme="1"/>
        <rFont val="Arial"/>
        <family val="2"/>
      </rPr>
      <t>3</t>
    </r>
  </si>
  <si>
    <t>Agglos bourrés de 20x20x40 cm</t>
  </si>
  <si>
    <r>
      <t>BA dosé à 400 kg/m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pour semelles, poteaux, chaînage bas et rampes d'accès </t>
    </r>
  </si>
  <si>
    <t>Film polyane de 200 microns</t>
  </si>
  <si>
    <r>
      <t>Dallage sur terre plein dosé à 350 kg/m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(ép. 8cm)</t>
    </r>
  </si>
  <si>
    <t>Sous total 300</t>
  </si>
  <si>
    <t>MACONNERIE-ELEVATION</t>
  </si>
  <si>
    <t>Agglos creux de 15x20x40 cm</t>
  </si>
  <si>
    <r>
      <t>Enduit au mortier de ciment dosé à 400 kg/m</t>
    </r>
    <r>
      <rPr>
        <vertAlign val="superscript"/>
        <sz val="10"/>
        <color theme="1"/>
        <rFont val="Arial"/>
        <family val="2"/>
      </rPr>
      <t>3</t>
    </r>
  </si>
  <si>
    <r>
      <t>BA dosé à 400 kg/m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pour voiles, dalles, poteaux, linteaux, chainages et poutres </t>
    </r>
  </si>
  <si>
    <r>
      <t>Chape lissée dosé à 400 kg/m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épaisseur de 4cm</t>
    </r>
  </si>
  <si>
    <t>Escalier et rampe d'accès</t>
  </si>
  <si>
    <t>U</t>
  </si>
  <si>
    <t xml:space="preserve">Sous total 400 </t>
  </si>
  <si>
    <t>CHARPENTE-COUVERTURE</t>
  </si>
  <si>
    <t>Fermes en bois traité au xylamon et carbonyl</t>
  </si>
  <si>
    <t>Pannes en bois de 8x8 cm et lattes de rive de pignon 4x8 cm traités au xylamon et carbonyl</t>
  </si>
  <si>
    <t>Planche de rive</t>
  </si>
  <si>
    <t>ml</t>
  </si>
  <si>
    <r>
      <t>Tôles bac Alu 6/10</t>
    </r>
    <r>
      <rPr>
        <vertAlign val="superscript"/>
        <sz val="10"/>
        <color theme="1"/>
        <rFont val="Arial"/>
        <family val="2"/>
      </rPr>
      <t>ème</t>
    </r>
    <r>
      <rPr>
        <sz val="10"/>
        <color theme="1"/>
        <rFont val="Arial"/>
        <family val="2"/>
      </rPr>
      <t xml:space="preserve"> </t>
    </r>
  </si>
  <si>
    <t>Faux plafond en contre plaquet posé sur un solivage de lattes 4x8 cm en maille de 60x120 cm</t>
  </si>
  <si>
    <t>Tôles faîtières de 50 cm de large</t>
  </si>
  <si>
    <t>Sous total 500</t>
  </si>
  <si>
    <t>MENUISERIES ALUMINIUM, BOIS ET METALLIQUE</t>
  </si>
  <si>
    <t>Portes en bois massif de 90x220 cm y/c toutes sujétions</t>
  </si>
  <si>
    <t>Garde corps métallique de 1,50 m de hauteur</t>
  </si>
  <si>
    <t>Sous total 600</t>
  </si>
  <si>
    <t>ELECTRICITE</t>
  </si>
  <si>
    <t>Tube flexible orange</t>
  </si>
  <si>
    <t>Rouleau</t>
  </si>
  <si>
    <r>
      <t>Câble VGV 1,5 mm</t>
    </r>
    <r>
      <rPr>
        <vertAlign val="superscript"/>
        <sz val="10"/>
        <color theme="1"/>
        <rFont val="Arial"/>
        <family val="2"/>
      </rPr>
      <t>2</t>
    </r>
  </si>
  <si>
    <t>Interupteur SA</t>
  </si>
  <si>
    <t>Prises 2P + T</t>
  </si>
  <si>
    <r>
      <t>Fil TH 2,5 mm</t>
    </r>
    <r>
      <rPr>
        <vertAlign val="superscript"/>
        <sz val="10"/>
        <color theme="1"/>
        <rFont val="Arial"/>
        <family val="2"/>
      </rPr>
      <t>2</t>
    </r>
  </si>
  <si>
    <t>Interrupteurs VV</t>
  </si>
  <si>
    <t>Attaches, domino, boitier, boites de derivation, toutes sujettions de sécurité, raccordement avec le réseau existant… etc</t>
  </si>
  <si>
    <t>ens</t>
  </si>
  <si>
    <t>Réseau de mise à la terre</t>
  </si>
  <si>
    <t>Réglettes complètes de 120</t>
  </si>
  <si>
    <t>Reglettes complètes de 60</t>
  </si>
  <si>
    <t>Sous total 700</t>
  </si>
  <si>
    <t xml:space="preserve">PEINTURE </t>
  </si>
  <si>
    <t>Imprégnation des surfaces à la chaux vive</t>
  </si>
  <si>
    <t>Peinture Vynilique Pantex 1300  sur murs extérieurs (Application bicouche)</t>
  </si>
  <si>
    <t>Peinture Vynilique Pantex 800  sur murs intérieurs et faux plafond (Application bicouche)</t>
  </si>
  <si>
    <t>Peinture à huile sur menuiserie métallique, plinthe et soubassement</t>
  </si>
  <si>
    <t>Sous total 800</t>
  </si>
  <si>
    <t>VOIRIE ET RESEAUX DIVERS</t>
  </si>
  <si>
    <t>Caniveau de 0,50x0,50m en BA dosé à 400 kg/m3  tout autour du bâtiment y/c dalettes aux endroits indiqués</t>
  </si>
  <si>
    <t>Dallage (ép. 10cm) des alentours du bâtiment</t>
  </si>
  <si>
    <t>Sous total 1100</t>
  </si>
  <si>
    <t>TOTAL GENERAL HORS TAXES</t>
  </si>
  <si>
    <t>Porte métallique de 150x120 cm semi vitrée</t>
  </si>
  <si>
    <t xml:space="preserve">Portes métalliques pleines de 90x220 cm </t>
  </si>
  <si>
    <t>Grille pour fenêtres métallique de 150x120 cm</t>
  </si>
  <si>
    <t>Vitre Alu de 150x120 cm y/c toutes sujétions</t>
  </si>
  <si>
    <t>Projet d'exécution et plan de recolement</t>
  </si>
  <si>
    <t>Maçonnerie-élévation</t>
  </si>
  <si>
    <r>
      <t>Chape lissée dosé à 400 kg/m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épaisseur de 4cm y/c réparation du mur du soubassement</t>
    </r>
  </si>
  <si>
    <t>Sous total Maçonnerie-élévation</t>
  </si>
  <si>
    <t>Charpente - Couverture</t>
  </si>
  <si>
    <r>
      <t>Tôle bac Alu 6/10</t>
    </r>
    <r>
      <rPr>
        <vertAlign val="superscript"/>
        <sz val="10"/>
        <color theme="1"/>
        <rFont val="Arial"/>
        <family val="2"/>
      </rPr>
      <t>ème</t>
    </r>
    <r>
      <rPr>
        <sz val="10"/>
        <color theme="1"/>
        <rFont val="Arial"/>
        <family val="2"/>
      </rPr>
      <t xml:space="preserve"> pour bardage</t>
    </r>
  </si>
  <si>
    <t>Sous total Charpente-couverture</t>
  </si>
  <si>
    <t>Menuiserie bois et métallique</t>
  </si>
  <si>
    <t>Porte isoplane de 90x220</t>
  </si>
  <si>
    <t>Sous total Menuiseries bois et métallique</t>
  </si>
  <si>
    <t>Electricité</t>
  </si>
  <si>
    <t xml:space="preserve">Remise en état du système d'electricité du bâtiment y/c toutes sujétions </t>
  </si>
  <si>
    <t>Sous total Electricité</t>
  </si>
  <si>
    <t>Ponçage et nettoyage de l'ancienne peinture existante</t>
  </si>
  <si>
    <t>Peinture Vynilique Pantex 800 sur murs intérieurs et faux plafond (Application bicouche)</t>
  </si>
  <si>
    <t>Peinture à huile sur menuiserie bois, métallique et plinthes</t>
  </si>
  <si>
    <t>A</t>
  </si>
  <si>
    <t>B</t>
  </si>
  <si>
    <t>TRIBUNAL COUTUMIER DE MOSKOTA</t>
  </si>
  <si>
    <t>TOTAL B</t>
  </si>
  <si>
    <t>C</t>
  </si>
  <si>
    <t>REHABILITATION DU CSI DE MOSKOTA</t>
  </si>
  <si>
    <r>
      <t>Ragréage et couture des fissures au mortier dosé à 400 kg/m</t>
    </r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avec grillage y/c toutes sujétions</t>
    </r>
  </si>
  <si>
    <t>Renforcement des fermes en bois traité au Xylamon et Carbonyl</t>
  </si>
  <si>
    <t>Renforcement et changement des pannes et  rives de pignons en bois dur traité au Xylamon + Carbonyl</t>
  </si>
  <si>
    <r>
      <t>Remplacement de certaines Tôles bacs Alu 6/10</t>
    </r>
    <r>
      <rPr>
        <vertAlign val="superscript"/>
        <sz val="10"/>
        <color theme="1"/>
        <rFont val="Arial"/>
        <family val="2"/>
      </rPr>
      <t xml:space="preserve">ème </t>
    </r>
  </si>
  <si>
    <t>Remplacement de certains faux plafond en contre plaquet ép posé sur un solivage de lattes 4x8 en maille de 60x120</t>
  </si>
  <si>
    <t xml:space="preserve">Portes métalliques pleines de 100x220 cm </t>
  </si>
  <si>
    <t>Portes isoplanes de 90x220 cm</t>
  </si>
  <si>
    <t>Portes isoplanes de 80x220 cm</t>
  </si>
  <si>
    <t>Remise en état de certaines portes, fenêtres et changement des serrures</t>
  </si>
  <si>
    <t>Sous total Peinture et revêtements</t>
  </si>
  <si>
    <t>m2</t>
  </si>
  <si>
    <t>F et P des carreaux grès cerame pour sol</t>
  </si>
  <si>
    <t>F et P des carreaux faïences sur murs</t>
  </si>
  <si>
    <t>WC à l'anglaise</t>
  </si>
  <si>
    <t>Lavabo</t>
  </si>
  <si>
    <t>Porte papier hygiènique</t>
  </si>
  <si>
    <t>Porte savon</t>
  </si>
  <si>
    <t>Revêtements</t>
  </si>
  <si>
    <t>Peinture</t>
  </si>
  <si>
    <t>WC turc</t>
  </si>
  <si>
    <t>Plomberie-Sanitaire</t>
  </si>
  <si>
    <t>Sous total revêtements</t>
  </si>
  <si>
    <t>Sous total plomberie sanitaire</t>
  </si>
  <si>
    <t>Dallage des alentours du bâtiment (ép.15 cm) et rampe d'accès</t>
  </si>
  <si>
    <r>
      <t>m</t>
    </r>
    <r>
      <rPr>
        <vertAlign val="superscript"/>
        <sz val="11"/>
        <color indexed="8"/>
        <rFont val="Calibri"/>
        <family val="2"/>
      </rPr>
      <t>2</t>
    </r>
  </si>
  <si>
    <t>VRD</t>
  </si>
  <si>
    <t>Sous total VRD</t>
  </si>
  <si>
    <t>Caniveaux en BA tout autour du bâtiment y/c les dallettes aux endroits indiqués</t>
  </si>
  <si>
    <t>TOTAL C</t>
  </si>
  <si>
    <t>E</t>
  </si>
  <si>
    <t>Fondations</t>
  </si>
  <si>
    <r>
      <t>Béton de propété dosé à 200 kg/m</t>
    </r>
    <r>
      <rPr>
        <vertAlign val="superscript"/>
        <sz val="10"/>
        <color theme="1"/>
        <rFont val="Arial"/>
        <family val="2"/>
      </rPr>
      <t xml:space="preserve">3 </t>
    </r>
  </si>
  <si>
    <t>Agglos creux de 15x20x40 cm pour élévation du mur</t>
  </si>
  <si>
    <r>
      <t>BA dosé à 400 kg/m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pour poteaux et chaînage</t>
    </r>
  </si>
  <si>
    <t>Enduits intérieurs et extérieurs verticaux</t>
  </si>
  <si>
    <t xml:space="preserve">Sous Total 400 </t>
  </si>
  <si>
    <t xml:space="preserve">Peinture </t>
  </si>
  <si>
    <t>TOTAL E</t>
  </si>
  <si>
    <t>D</t>
  </si>
  <si>
    <r>
      <t>BA dosé à 400 kg/m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pour semelles, poteaux et longrine</t>
    </r>
  </si>
  <si>
    <t>TERRASSEMENTS-FONDATIONS-ELEVATION</t>
  </si>
  <si>
    <t>Fouilles pour fosse des toilettes</t>
  </si>
  <si>
    <t>Fouilles en puits pour semelles isolées</t>
  </si>
  <si>
    <t>Remblais autour des ouvrages de fosse et fondation</t>
  </si>
  <si>
    <r>
      <t>Béton de propreté dosé à 200 kg/m</t>
    </r>
    <r>
      <rPr>
        <vertAlign val="superscript"/>
        <sz val="10"/>
        <color theme="1"/>
        <rFont val="Arial"/>
        <family val="2"/>
      </rPr>
      <t>3</t>
    </r>
  </si>
  <si>
    <r>
      <t>BA dosé à 400 kg/m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pour semelles, poteaux de la fosse, longrines, dallage et dalle</t>
    </r>
  </si>
  <si>
    <t>Maçonnerie de la fosse en agglomérés bourés de 20x20x40 cm</t>
  </si>
  <si>
    <r>
      <t>Enduit interieur pour fosse au mortier hydrofuge dosé à 400 kg/m</t>
    </r>
    <r>
      <rPr>
        <vertAlign val="superscript"/>
        <sz val="10"/>
        <color theme="1"/>
        <rFont val="Arial"/>
        <family val="2"/>
      </rPr>
      <t>3</t>
    </r>
  </si>
  <si>
    <r>
      <t>BA dosé à 400 kg/m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pour poteaux ,lintaux et chaînage haut</t>
    </r>
  </si>
  <si>
    <t>Maçonnerie en agglomérés creux de 15x20x40 cm</t>
  </si>
  <si>
    <r>
      <t>Enduits intérieurs et extérieurs verticaux au mortier dosé à 400 kg/m</t>
    </r>
    <r>
      <rPr>
        <vertAlign val="superscript"/>
        <sz val="10"/>
        <color theme="1"/>
        <rFont val="Arial"/>
        <family val="2"/>
      </rPr>
      <t>3</t>
    </r>
  </si>
  <si>
    <t>Sous total 200</t>
  </si>
  <si>
    <r>
      <t>Charpente en bastaings et lattes conformement aux plans d'exécution y/c tôles bac 6/10</t>
    </r>
    <r>
      <rPr>
        <vertAlign val="superscript"/>
        <sz val="10"/>
        <color theme="1"/>
        <rFont val="Arial"/>
        <family val="2"/>
      </rPr>
      <t>ème</t>
    </r>
    <r>
      <rPr>
        <sz val="10"/>
        <color theme="1"/>
        <rFont val="Arial"/>
        <family val="2"/>
      </rPr>
      <t xml:space="preserve"> et toutes sujétions</t>
    </r>
  </si>
  <si>
    <t>MENUISERIE METALLIQUE</t>
  </si>
  <si>
    <t>Portes métalliques 80x220 cm</t>
  </si>
  <si>
    <t>Sous total 400</t>
  </si>
  <si>
    <t>PEINTURE</t>
  </si>
  <si>
    <t>Peinture Vynilique Pantex 1300  sur murs (Application bicouche)</t>
  </si>
  <si>
    <t xml:space="preserve">Installation du système de l'electricité complet y compris toutes sujétions </t>
  </si>
  <si>
    <t>PLOMBERIE-SANITAIRE</t>
  </si>
  <si>
    <t>Installation des tuyauteries necessaires et système de ventilation y afferant y/c toutes sujétions</t>
  </si>
  <si>
    <t>TOTAL D</t>
  </si>
  <si>
    <t>02 BLOC DE 02 TOILETTES</t>
  </si>
  <si>
    <t>RECAPITULATIF DU LOT 3</t>
  </si>
  <si>
    <t>N°</t>
  </si>
  <si>
    <t>DESIGNATION</t>
  </si>
  <si>
    <t>MONTANT</t>
  </si>
  <si>
    <t>MAGASIN AGRICOLE</t>
  </si>
  <si>
    <t>TOTAL GENERAL</t>
  </si>
  <si>
    <t>TRIBUNAL COUTUMIER</t>
  </si>
  <si>
    <t xml:space="preserve">REHABILITATION DU CSI </t>
  </si>
  <si>
    <t>CLÔTURE</t>
  </si>
  <si>
    <t>TOILETTES</t>
  </si>
  <si>
    <t>RECAPITULATIF DU LOT 1</t>
  </si>
  <si>
    <t>LOT 1: DEVIS QUANTITATIF ET ESTIMATIF POUR LES  TRAVAUX DE CONSTRUCTION D'UN TRIBUNAL COUTUMIER + REHABILITATION DU CSI + CLÔTURE + 02 BLOCS DE 02 TOILETTES A MOSKOTA</t>
  </si>
  <si>
    <t>COMMISSARIAT SPECIAL DE MOZOGO</t>
  </si>
  <si>
    <t>TRIBUNAL COUTUMIER DE MOZOGO</t>
  </si>
  <si>
    <t>REHABILITATION DE LA SOUS PREFECTURE DE MOZOGO</t>
  </si>
  <si>
    <t xml:space="preserve">Portes métalliques pleines de 160x220 cm </t>
  </si>
  <si>
    <t>Remplacement de certaines chassis naco y/c lames deteriorées</t>
  </si>
  <si>
    <t>CLÔTURE DU COMMISSARIAT SPECIAL (40x20)</t>
  </si>
  <si>
    <t>02 BLOCS DE 02 TOILETTES</t>
  </si>
  <si>
    <t>F</t>
  </si>
  <si>
    <t xml:space="preserve">COMMISSARIAT SPECIAL </t>
  </si>
  <si>
    <t>RECAPITULATIF DU LOT 2</t>
  </si>
  <si>
    <t>Interupteur DA</t>
  </si>
  <si>
    <t>Poteaux metallique galva de 100 mm pour suuports veranda des boutiques</t>
  </si>
  <si>
    <t>TOTAL POUR 02 BLOCS DE 05 BOUTIQUES</t>
  </si>
  <si>
    <t>TERRASSEMENT</t>
  </si>
  <si>
    <t>m²</t>
  </si>
  <si>
    <t>Fouilles</t>
  </si>
  <si>
    <t>202.1</t>
  </si>
  <si>
    <t>Fouille en puits pour semelles isolées</t>
  </si>
  <si>
    <t>202.2</t>
  </si>
  <si>
    <t>Fouille en rigoles pour semelles filantes</t>
  </si>
  <si>
    <t>Remblai sous dallage en matériau meuble( latérite ou équivalent)</t>
  </si>
  <si>
    <t>Sous -total 200</t>
  </si>
  <si>
    <t>OUVRAGE  EN  INFRASTRUCTURE</t>
  </si>
  <si>
    <t>302.1</t>
  </si>
  <si>
    <t>BA pour semelles</t>
  </si>
  <si>
    <t>302.2</t>
  </si>
  <si>
    <t>BA pour amorces poteaux</t>
  </si>
  <si>
    <t>302.3</t>
  </si>
  <si>
    <t>BA pour longrines; rampes</t>
  </si>
  <si>
    <t>Maçonnerie d'Agglos en fondation</t>
  </si>
  <si>
    <t>305.1</t>
  </si>
  <si>
    <t>Maçonnerie en agglos bourrés de 20x20x40 cm</t>
  </si>
  <si>
    <t>Sous-total 300</t>
  </si>
  <si>
    <t>OUVRAGE  EN  SUPERSTRUCTURE</t>
  </si>
  <si>
    <t>401.1</t>
  </si>
  <si>
    <t>BA pour poteaux et poutres</t>
  </si>
  <si>
    <t>401.2</t>
  </si>
  <si>
    <t>Sous-total 400</t>
  </si>
  <si>
    <t>STI</t>
  </si>
  <si>
    <t>MACONNERIE  ET  RAVALEMENT</t>
  </si>
  <si>
    <t>501.1</t>
  </si>
  <si>
    <t>Enduit sur murs intérieurs</t>
  </si>
  <si>
    <t>501.2</t>
  </si>
  <si>
    <t>Enduit sur murs extérieurs</t>
  </si>
  <si>
    <t>Fourniture et pose des cloisons en agglos</t>
  </si>
  <si>
    <t>502.2</t>
  </si>
  <si>
    <t xml:space="preserve">Maçonnerie en agglos de 15 x 20 x 40 cm hourdés au mortier de ciment </t>
  </si>
  <si>
    <t>Sous -total 500</t>
  </si>
  <si>
    <t>CHARPENTE - COUVERTURE</t>
  </si>
  <si>
    <t>Charpente bois</t>
  </si>
  <si>
    <t>601.1</t>
  </si>
  <si>
    <t>Ferme en bastings de 3 x15 cm en bois dur traité</t>
  </si>
  <si>
    <t>601.1.2</t>
  </si>
  <si>
    <t>Ferme de type bipente</t>
  </si>
  <si>
    <t>u</t>
  </si>
  <si>
    <t>601.4</t>
  </si>
  <si>
    <t>Chevron de 8 x 8 cm en bois dur traité pour pannes</t>
  </si>
  <si>
    <t>601.5</t>
  </si>
  <si>
    <t>Planches de rive</t>
  </si>
  <si>
    <t>601.8</t>
  </si>
  <si>
    <t>Plafond en toles lisses</t>
  </si>
  <si>
    <t>601.9</t>
  </si>
  <si>
    <t>Fourniture et pose des couvre-jointe</t>
  </si>
  <si>
    <t>601.10</t>
  </si>
  <si>
    <t>Accessoires pour charpente bois</t>
  </si>
  <si>
    <t>Ff</t>
  </si>
  <si>
    <t>Couverture</t>
  </si>
  <si>
    <t>603.1</t>
  </si>
  <si>
    <t>603.4</t>
  </si>
  <si>
    <t>Fourniture et pose des Faîtières pour tole ondulé</t>
  </si>
  <si>
    <t>604.1</t>
  </si>
  <si>
    <t xml:space="preserve">Fourniture et pose de Gouttières en PVC </t>
  </si>
  <si>
    <t xml:space="preserve">Fourniture et pose de descentes d'eaux pluviales en PVC </t>
  </si>
  <si>
    <t>Sous-total 600</t>
  </si>
  <si>
    <t>MENUISERIE  BOIS</t>
  </si>
  <si>
    <t>Placard des comptoirs:</t>
  </si>
  <si>
    <t>804.4</t>
  </si>
  <si>
    <t>- Autres dimensions</t>
  </si>
  <si>
    <t>Portes des placards des comptoirs et divisions internes</t>
  </si>
  <si>
    <t>Sous-total 800</t>
  </si>
  <si>
    <t>Préparation des surfaces à peindre et imprégnation à la chaux vive</t>
  </si>
  <si>
    <t>Fourniture et application peinture type Pantex 1300 sur tous les mursmurs exterieurs</t>
  </si>
  <si>
    <t>Fourniture et application peinture type Pantex 800 sur plafond</t>
  </si>
  <si>
    <t>Fourniture et application peinture laquée glycérophtalique type Pantinox SR9 sur toutes les parties métalliques</t>
  </si>
  <si>
    <t>Sous -total 1500</t>
  </si>
  <si>
    <t>ASSAINISSEMENT</t>
  </si>
  <si>
    <t xml:space="preserve">Construction  des caniveaux </t>
  </si>
  <si>
    <t>1602.1</t>
  </si>
  <si>
    <t>Construction des caniveaux en BA de section 40 x 50 y/c dalettes aux endroits indiqués</t>
  </si>
  <si>
    <t>Sous -total 1600</t>
  </si>
  <si>
    <t>AMENAGEMENTS  EXTERIEURS</t>
  </si>
  <si>
    <t>Sous-total 1700</t>
  </si>
  <si>
    <t>BA pour chainages horizontaux, linteaux et box (semelles et potelets, poutres et dalles)</t>
  </si>
  <si>
    <t>HANGAR DE 48 PLACES</t>
  </si>
  <si>
    <t>TOTAL 02 BLOCS DE HANGARS DE 48 PLACES</t>
  </si>
  <si>
    <t>Portes métalliques pleines de 150x220  à 2 battants</t>
  </si>
  <si>
    <t>Dallage (ép. 10 cm) pour amenagement extérieur  sur tous le pontour du hangar</t>
  </si>
  <si>
    <t>Dallage extérieure de 10 cm d'épaisseur</t>
  </si>
  <si>
    <t>02 BLOCS DE 05 BOUTIQUES</t>
  </si>
  <si>
    <t>LOT 3: DEVIS QUANTITATIF ET ESTMATIF POUR LES TRAVAUX DE CONSTRUCTION DE 02 BLOCS DE 05 BOUTIQUES + 02 BLOCS DE HANGARS DE 48 PLACES A MOZOGO</t>
  </si>
  <si>
    <t xml:space="preserve">TOTAL B </t>
  </si>
  <si>
    <t>BLOC DE 05 BOUTIQUES</t>
  </si>
  <si>
    <r>
      <t>m</t>
    </r>
    <r>
      <rPr>
        <vertAlign val="superscript"/>
        <sz val="10"/>
        <rFont val="Arial"/>
        <family val="2"/>
      </rPr>
      <t>3</t>
    </r>
  </si>
  <si>
    <r>
      <t>Béton de propreté dosé à 150 kg/m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</si>
  <si>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Dallage sur terre plein dosé à 350 kg/m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</t>
    </r>
  </si>
  <si>
    <r>
      <t>Enduit ordinaire sur murs de soubassement au mortier de ciment à 400 Kg/m</t>
    </r>
    <r>
      <rPr>
        <vertAlign val="superscript"/>
        <sz val="10"/>
        <rFont val="Arial"/>
        <family val="2"/>
      </rPr>
      <t>3</t>
    </r>
  </si>
  <si>
    <r>
      <t>BA dosé à 400 kg/m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 </t>
    </r>
  </si>
  <si>
    <r>
      <t>BA dosé à 400 kg/m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:</t>
    </r>
  </si>
  <si>
    <r>
      <t>Enduit ordinaire sur murs au mortier de ciment à 400 kg/m</t>
    </r>
    <r>
      <rPr>
        <vertAlign val="superscript"/>
        <sz val="10"/>
        <rFont val="Arial"/>
        <family val="2"/>
      </rPr>
      <t>3</t>
    </r>
  </si>
  <si>
    <r>
      <t>Fourniture et pose de couverture des toles Alu 6/10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ondulé</t>
    </r>
  </si>
  <si>
    <t>Porte métallique pleines de 150x220  à 2 battants semi vitrée y/c toutes sujétions</t>
  </si>
  <si>
    <t>Porte en bois pleine de 150x220 à 2 battants y/c toutes sujétions</t>
  </si>
  <si>
    <t>Portes en bois pleines de 90x220 cm y/c toutes sujétions</t>
  </si>
  <si>
    <t>Portes en bois pleines de 80x220 cm y/c toutes sujétions</t>
  </si>
  <si>
    <t>Fenêtres en alu de 150x120 cm y/c compris toutes sujétions</t>
  </si>
  <si>
    <t>Fenêtres en alu de 70x70 cm y/c compris toutes sujétions</t>
  </si>
  <si>
    <t>Grilles métalliques pour fenêtres de 150x120 y/c toutes sujétions</t>
  </si>
  <si>
    <t>Grilles métalliques pour fenêtres de 70x70 y/c toutes sujétions</t>
  </si>
  <si>
    <t>Garde corps métallalique</t>
  </si>
  <si>
    <t>Interrupteur VV</t>
  </si>
  <si>
    <t>Réseau de mise à terre</t>
  </si>
  <si>
    <t>Fosse sceptique et puisard</t>
  </si>
  <si>
    <t>Regards de visite</t>
  </si>
  <si>
    <t>Miroir de douche</t>
  </si>
  <si>
    <t>F et P des carreaux grès cerame au sol</t>
  </si>
  <si>
    <t>F et P des carreaux faïence pour murs</t>
  </si>
  <si>
    <t>Canniveau en BA de 50x50 y/c dalettes aux endroits indiqués</t>
  </si>
  <si>
    <t>Dallage en BA des alentours du bâtiment (ép. 10 cm)</t>
  </si>
  <si>
    <t>Sous total 1000</t>
  </si>
  <si>
    <t xml:space="preserve">Sous Total 200 </t>
  </si>
  <si>
    <r>
      <t>Béton de proprété dosé à 200kg/m</t>
    </r>
    <r>
      <rPr>
        <vertAlign val="superscript"/>
        <sz val="10"/>
        <color theme="1"/>
        <rFont val="Arial"/>
        <family val="2"/>
      </rPr>
      <t>3</t>
    </r>
  </si>
  <si>
    <r>
      <t>BA dosé à 400 kg/m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pour semelles, poteaux, chaînage bas et rampe d'accès </t>
    </r>
  </si>
  <si>
    <t>Chape lissée dosé à 400 kg/m3 épaisseur de 4cm</t>
  </si>
  <si>
    <t>Sous Total 300</t>
  </si>
  <si>
    <t>Agglos creux de 15x20x40</t>
  </si>
  <si>
    <t>Enduits au mortier de ciment</t>
  </si>
  <si>
    <r>
      <t>BA dosé à 400 kg/m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pour voiles, dalles, poteaux, linteaux, chainages et poutres </t>
    </r>
  </si>
  <si>
    <t>Pannes en bois de 8x8 et lattes de rive de pignon 4x8  traités au Xylamon et carbonyl</t>
  </si>
  <si>
    <t xml:space="preserve">Tôles ondulées en Aluminium </t>
  </si>
  <si>
    <t>Sous Total 500</t>
  </si>
  <si>
    <t>Porte métallique de 300x300</t>
  </si>
  <si>
    <t>Porte métallique pleine de 100x220</t>
  </si>
  <si>
    <t>Grille de ventilation avec grillage fin</t>
  </si>
  <si>
    <t>Sous Total 600</t>
  </si>
  <si>
    <t>Fil TH 2,5 mm2</t>
  </si>
  <si>
    <t>Sous Total 700</t>
  </si>
  <si>
    <t>Peinture à huile sur menuiseries bois, métallique, plinthe et soubassement</t>
  </si>
  <si>
    <t>Sous Total 800</t>
  </si>
  <si>
    <t>GARAGE TRACTEUR</t>
  </si>
  <si>
    <r>
      <t>Enduits au mortier de ciment dosé à 400 kg/m</t>
    </r>
    <r>
      <rPr>
        <vertAlign val="superscript"/>
        <sz val="10"/>
        <color theme="1"/>
        <rFont val="Arial"/>
        <family val="2"/>
      </rPr>
      <t>3</t>
    </r>
  </si>
  <si>
    <t>REHABILITATION DU LOGEMENT D'ASTREINTE DU MINADER</t>
  </si>
  <si>
    <t xml:space="preserve">Portes en bois pleines de 100x220 cm </t>
  </si>
  <si>
    <t>DELEGATION D'ARRONDISSEMENT DU MINADER</t>
  </si>
  <si>
    <t>GARAGE DU TRACTEUR</t>
  </si>
  <si>
    <t>REHABILITATION DU LOGEMENT D'ASTREINTE</t>
  </si>
  <si>
    <t>BLOC DE 02 TOILETTES</t>
  </si>
  <si>
    <t>RECAPITULATIF DU LOT 4</t>
  </si>
  <si>
    <t>Remise en état et installation des tuyauteries pour plomberie</t>
  </si>
  <si>
    <t>Ragard de visite</t>
  </si>
  <si>
    <t>TOTAL A</t>
  </si>
  <si>
    <t>Sous total 900</t>
  </si>
  <si>
    <t>REHABILITATION DE LA SOUS-PREFECTURE</t>
  </si>
  <si>
    <t>LOT 2: DEVIS QUANTITATIF ET ESTIMATIF DES TRAVAUX DE CONSTRUCTION D'UN COMMISSARIAT SPECIAL + UN TRIBUNAL COUTUMIER + RAHABILITATION DE LA SOUS PREFECTURE + CLÔTURE DU COMMISSARIAT + 02 BLOCS DE 02 TOILETTES A MOZOGO</t>
  </si>
  <si>
    <t>TOTAL F</t>
  </si>
  <si>
    <t>02 BLOCS DE HANGAR DE 48 PLACES</t>
  </si>
  <si>
    <t>LOT 4: DEVIS QUANTITATIF ET ESTIMATIF POUR LES TRAVAUX DE CONSTRUCTION DU DAADER + MAGASIN AGRICOLE + GARAGE DU TRACTEUR + RAHABILITATION DU LOGEMENT D'ASTREINTE + CLÔTURE DU DAADER + 02 BLOCS DE 02 TOILETTES MOSKOTA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</si>
</sst>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)\ _$_ ;_ * \(#,##0\)\ _$_ ;_ * &quot;-&quot;??_)\ _$_ ;_ @_ "/>
    <numFmt numFmtId="165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11"/>
      <color indexed="8"/>
      <name val="Calibri"/>
      <family val="2"/>
    </font>
    <font>
      <b/>
      <sz val="13"/>
      <color theme="1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b/>
      <u/>
      <sz val="15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4" fillId="0" borderId="9" xfId="1" applyNumberFormat="1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2" xfId="1" applyNumberFormat="1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64" fontId="0" fillId="0" borderId="0" xfId="0" applyNumberFormat="1"/>
    <xf numFmtId="0" fontId="8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64" fontId="3" fillId="0" borderId="9" xfId="1" applyNumberFormat="1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164" fontId="3" fillId="0" borderId="8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19" xfId="0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3" fillId="0" borderId="18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center" vertical="top"/>
    </xf>
    <xf numFmtId="4" fontId="17" fillId="0" borderId="9" xfId="0" applyNumberFormat="1" applyFont="1" applyBorder="1" applyAlignment="1">
      <alignment horizontal="center" vertical="top"/>
    </xf>
    <xf numFmtId="0" fontId="10" fillId="0" borderId="0" xfId="0" applyFont="1"/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4" fontId="18" fillId="0" borderId="8" xfId="0" applyNumberFormat="1" applyFont="1" applyBorder="1" applyAlignment="1">
      <alignment horizontal="center" vertical="center"/>
    </xf>
    <xf numFmtId="4" fontId="18" fillId="0" borderId="8" xfId="0" applyNumberFormat="1" applyFont="1" applyBorder="1" applyAlignment="1">
      <alignment horizontal="center" vertical="top"/>
    </xf>
    <xf numFmtId="4" fontId="18" fillId="0" borderId="9" xfId="0" applyNumberFormat="1" applyFont="1" applyBorder="1" applyAlignment="1">
      <alignment horizontal="center" vertical="top"/>
    </xf>
    <xf numFmtId="3" fontId="18" fillId="0" borderId="9" xfId="0" applyNumberFormat="1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3" fontId="17" fillId="0" borderId="9" xfId="0" applyNumberFormat="1" applyFont="1" applyBorder="1" applyAlignment="1">
      <alignment horizontal="center" vertical="top"/>
    </xf>
    <xf numFmtId="0" fontId="18" fillId="0" borderId="8" xfId="0" applyFont="1" applyBorder="1" applyAlignment="1">
      <alignment vertical="top" wrapText="1"/>
    </xf>
    <xf numFmtId="3" fontId="18" fillId="0" borderId="8" xfId="0" applyNumberFormat="1" applyFont="1" applyBorder="1" applyAlignment="1">
      <alignment horizontal="center" vertical="top"/>
    </xf>
    <xf numFmtId="0" fontId="18" fillId="3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top"/>
    </xf>
    <xf numFmtId="0" fontId="17" fillId="0" borderId="8" xfId="0" applyFont="1" applyBorder="1" applyAlignment="1">
      <alignment vertical="top" wrapText="1"/>
    </xf>
    <xf numFmtId="0" fontId="17" fillId="0" borderId="8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/>
    </xf>
    <xf numFmtId="0" fontId="18" fillId="3" borderId="7" xfId="0" applyFont="1" applyFill="1" applyBorder="1" applyAlignment="1">
      <alignment horizontal="center" vertical="top"/>
    </xf>
    <xf numFmtId="3" fontId="17" fillId="3" borderId="9" xfId="0" applyNumberFormat="1" applyFont="1" applyFill="1" applyBorder="1" applyAlignment="1">
      <alignment horizontal="center" vertical="top"/>
    </xf>
    <xf numFmtId="0" fontId="21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4" fontId="3" fillId="0" borderId="8" xfId="0" applyNumberFormat="1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left" vertical="top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/>
    </xf>
    <xf numFmtId="3" fontId="18" fillId="0" borderId="8" xfId="0" applyNumberFormat="1" applyFont="1" applyBorder="1" applyAlignment="1">
      <alignment vertical="top"/>
    </xf>
    <xf numFmtId="3" fontId="18" fillId="0" borderId="9" xfId="0" applyNumberFormat="1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3" fontId="18" fillId="0" borderId="8" xfId="0" applyNumberFormat="1" applyFont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0" fontId="17" fillId="0" borderId="8" xfId="0" applyFont="1" applyBorder="1"/>
    <xf numFmtId="3" fontId="17" fillId="0" borderId="8" xfId="0" applyNumberFormat="1" applyFont="1" applyBorder="1" applyAlignment="1">
      <alignment vertical="top"/>
    </xf>
    <xf numFmtId="3" fontId="17" fillId="0" borderId="9" xfId="0" applyNumberFormat="1" applyFont="1" applyBorder="1" applyAlignment="1">
      <alignment vertical="top"/>
    </xf>
    <xf numFmtId="0" fontId="18" fillId="0" borderId="8" xfId="0" applyFont="1" applyBorder="1"/>
    <xf numFmtId="3" fontId="17" fillId="0" borderId="9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64" fontId="3" fillId="0" borderId="35" xfId="1" applyNumberFormat="1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164" fontId="4" fillId="0" borderId="23" xfId="1" applyNumberFormat="1" applyFont="1" applyBorder="1" applyAlignment="1">
      <alignment vertical="center"/>
    </xf>
    <xf numFmtId="165" fontId="4" fillId="0" borderId="8" xfId="1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/>
    </xf>
    <xf numFmtId="164" fontId="13" fillId="3" borderId="9" xfId="1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left" vertical="center"/>
    </xf>
    <xf numFmtId="164" fontId="13" fillId="3" borderId="19" xfId="0" applyNumberFormat="1" applyFont="1" applyFill="1" applyBorder="1" applyAlignment="1">
      <alignment horizontal="center" vertical="center"/>
    </xf>
    <xf numFmtId="164" fontId="13" fillId="3" borderId="20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8" xfId="1" applyNumberFormat="1" applyFont="1" applyFill="1" applyBorder="1" applyAlignment="1">
      <alignment horizontal="center" vertical="center"/>
    </xf>
    <xf numFmtId="164" fontId="13" fillId="0" borderId="9" xfId="1" applyNumberFormat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13" fillId="0" borderId="9" xfId="1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4" fontId="13" fillId="2" borderId="22" xfId="1" applyNumberFormat="1" applyFont="1" applyFill="1" applyBorder="1" applyAlignment="1">
      <alignment horizontal="center" vertical="center"/>
    </xf>
    <xf numFmtId="164" fontId="13" fillId="2" borderId="31" xfId="1" applyNumberFormat="1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0" fontId="8" fillId="4" borderId="25" xfId="0" applyFont="1" applyFill="1" applyBorder="1" applyAlignment="1">
      <alignment horizontal="left" vertical="center"/>
    </xf>
    <xf numFmtId="164" fontId="8" fillId="4" borderId="26" xfId="0" applyNumberFormat="1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164" fontId="8" fillId="0" borderId="21" xfId="0" applyNumberFormat="1" applyFont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/>
    </xf>
    <xf numFmtId="164" fontId="8" fillId="0" borderId="30" xfId="0" applyNumberFormat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164" fontId="13" fillId="2" borderId="2" xfId="1" applyNumberFormat="1" applyFont="1" applyFill="1" applyBorder="1" applyAlignment="1">
      <alignment horizontal="center" vertical="center"/>
    </xf>
    <xf numFmtId="164" fontId="13" fillId="2" borderId="3" xfId="1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13" fillId="2" borderId="16" xfId="1" applyNumberFormat="1" applyFont="1" applyFill="1" applyBorder="1" applyAlignment="1">
      <alignment horizontal="right" vertical="center"/>
    </xf>
    <xf numFmtId="165" fontId="13" fillId="2" borderId="14" xfId="1" applyNumberFormat="1" applyFont="1" applyFill="1" applyBorder="1" applyAlignment="1">
      <alignment horizontal="right" vertical="center"/>
    </xf>
    <xf numFmtId="165" fontId="13" fillId="2" borderId="17" xfId="1" applyNumberFormat="1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4" fontId="13" fillId="2" borderId="13" xfId="0" applyNumberFormat="1" applyFont="1" applyFill="1" applyBorder="1" applyAlignment="1">
      <alignment horizontal="center" vertical="center"/>
    </xf>
    <xf numFmtId="164" fontId="13" fillId="2" borderId="14" xfId="0" applyNumberFormat="1" applyFont="1" applyFill="1" applyBorder="1" applyAlignment="1">
      <alignment horizontal="center" vertical="center"/>
    </xf>
    <xf numFmtId="164" fontId="13" fillId="2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164" fontId="13" fillId="2" borderId="21" xfId="1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165" fontId="6" fillId="2" borderId="2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left" vertical="top"/>
    </xf>
    <xf numFmtId="0" fontId="27" fillId="2" borderId="25" xfId="0" applyFont="1" applyFill="1" applyBorder="1" applyAlignment="1">
      <alignment horizontal="left" vertical="top"/>
    </xf>
    <xf numFmtId="3" fontId="26" fillId="2" borderId="26" xfId="0" applyNumberFormat="1" applyFont="1" applyFill="1" applyBorder="1" applyAlignment="1">
      <alignment horizontal="right" vertical="center"/>
    </xf>
    <xf numFmtId="0" fontId="26" fillId="2" borderId="24" xfId="0" applyFont="1" applyFill="1" applyBorder="1" applyAlignment="1">
      <alignment horizontal="right" vertical="center"/>
    </xf>
    <xf numFmtId="0" fontId="26" fillId="2" borderId="33" xfId="0" applyFont="1" applyFill="1" applyBorder="1" applyAlignment="1">
      <alignment horizontal="right" vertical="center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/>
    <xf numFmtId="0" fontId="6" fillId="2" borderId="14" xfId="0" applyFont="1" applyFill="1" applyBorder="1" applyAlignment="1"/>
    <xf numFmtId="164" fontId="6" fillId="2" borderId="13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25" fillId="0" borderId="0" xfId="0" applyFont="1" applyAlignment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92519-5276-4D67-8D76-4F05F58826B5}">
  <dimension ref="A3:J159"/>
  <sheetViews>
    <sheetView workbookViewId="0">
      <selection activeCell="A3" sqref="A3:F3"/>
    </sheetView>
  </sheetViews>
  <sheetFormatPr baseColWidth="10" defaultRowHeight="14.5" x14ac:dyDescent="0.35"/>
  <cols>
    <col min="1" max="1" width="9.26953125" customWidth="1"/>
    <col min="2" max="2" width="59.54296875" customWidth="1"/>
    <col min="5" max="5" width="12.453125" bestFit="1" customWidth="1"/>
    <col min="6" max="6" width="15.1796875" customWidth="1"/>
    <col min="9" max="10" width="12.7265625" bestFit="1" customWidth="1"/>
  </cols>
  <sheetData>
    <row r="3" spans="1:6" ht="40.5" customHeight="1" x14ac:dyDescent="0.35">
      <c r="A3" s="157" t="s">
        <v>170</v>
      </c>
      <c r="B3" s="158"/>
      <c r="C3" s="158"/>
      <c r="D3" s="158"/>
      <c r="E3" s="158"/>
      <c r="F3" s="158"/>
    </row>
    <row r="4" spans="1:6" ht="15" thickBot="1" x14ac:dyDescent="0.4"/>
    <row r="5" spans="1:6" ht="15" thickBot="1" x14ac:dyDescent="0.4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</row>
    <row r="6" spans="1:6" s="46" customFormat="1" ht="15.5" x14ac:dyDescent="0.35">
      <c r="A6" s="104" t="s">
        <v>90</v>
      </c>
      <c r="B6" s="105" t="s">
        <v>6</v>
      </c>
      <c r="C6" s="106"/>
      <c r="D6" s="106"/>
      <c r="E6" s="106"/>
      <c r="F6" s="107"/>
    </row>
    <row r="7" spans="1:6" x14ac:dyDescent="0.35">
      <c r="A7" s="4">
        <v>101</v>
      </c>
      <c r="B7" s="5" t="s">
        <v>7</v>
      </c>
      <c r="C7" s="6" t="s">
        <v>8</v>
      </c>
      <c r="D7" s="6">
        <v>1</v>
      </c>
      <c r="E7" s="7"/>
      <c r="F7" s="8">
        <f>E7*D7</f>
        <v>0</v>
      </c>
    </row>
    <row r="8" spans="1:6" x14ac:dyDescent="0.35">
      <c r="A8" s="4">
        <v>102</v>
      </c>
      <c r="B8" s="5" t="s">
        <v>74</v>
      </c>
      <c r="C8" s="6" t="s">
        <v>8</v>
      </c>
      <c r="D8" s="6">
        <v>1</v>
      </c>
      <c r="E8" s="7"/>
      <c r="F8" s="8">
        <f>E8*D8</f>
        <v>0</v>
      </c>
    </row>
    <row r="9" spans="1:6" x14ac:dyDescent="0.35">
      <c r="A9" s="4">
        <v>103</v>
      </c>
      <c r="B9" s="5" t="s">
        <v>9</v>
      </c>
      <c r="C9" s="6" t="s">
        <v>10</v>
      </c>
      <c r="D9" s="6">
        <v>450</v>
      </c>
      <c r="E9" s="7"/>
      <c r="F9" s="8">
        <f>E9*D9</f>
        <v>0</v>
      </c>
    </row>
    <row r="10" spans="1:6" ht="15.5" x14ac:dyDescent="0.35">
      <c r="A10" s="25"/>
      <c r="B10" s="108" t="s">
        <v>330</v>
      </c>
      <c r="C10" s="136">
        <f>SUM(F7:F9)</f>
        <v>0</v>
      </c>
      <c r="D10" s="136"/>
      <c r="E10" s="136"/>
      <c r="F10" s="137"/>
    </row>
    <row r="11" spans="1:6" s="46" customFormat="1" ht="15.5" x14ac:dyDescent="0.35">
      <c r="A11" s="110" t="s">
        <v>91</v>
      </c>
      <c r="B11" s="111" t="s">
        <v>92</v>
      </c>
      <c r="C11" s="112"/>
      <c r="D11" s="112"/>
      <c r="E11" s="112"/>
      <c r="F11" s="113"/>
    </row>
    <row r="12" spans="1:6" x14ac:dyDescent="0.35">
      <c r="A12" s="12">
        <v>200</v>
      </c>
      <c r="B12" s="13" t="s">
        <v>11</v>
      </c>
      <c r="C12" s="10"/>
      <c r="D12" s="10"/>
      <c r="E12" s="10"/>
      <c r="F12" s="11"/>
    </row>
    <row r="13" spans="1:6" x14ac:dyDescent="0.35">
      <c r="A13" s="4">
        <v>201</v>
      </c>
      <c r="B13" s="14" t="s">
        <v>12</v>
      </c>
      <c r="C13" s="6" t="s">
        <v>10</v>
      </c>
      <c r="D13" s="6">
        <v>60</v>
      </c>
      <c r="E13" s="6"/>
      <c r="F13" s="8">
        <f>E13*D13</f>
        <v>0</v>
      </c>
    </row>
    <row r="14" spans="1:6" x14ac:dyDescent="0.35">
      <c r="A14" s="4">
        <v>202</v>
      </c>
      <c r="B14" s="14" t="s">
        <v>13</v>
      </c>
      <c r="C14" s="6" t="s">
        <v>14</v>
      </c>
      <c r="D14" s="6">
        <v>30</v>
      </c>
      <c r="E14" s="7"/>
      <c r="F14" s="8">
        <f>E14*D14</f>
        <v>0</v>
      </c>
    </row>
    <row r="15" spans="1:6" x14ac:dyDescent="0.35">
      <c r="A15" s="4">
        <v>203</v>
      </c>
      <c r="B15" s="14" t="s">
        <v>15</v>
      </c>
      <c r="C15" s="6" t="s">
        <v>14</v>
      </c>
      <c r="D15" s="6">
        <v>48</v>
      </c>
      <c r="E15" s="7"/>
      <c r="F15" s="8">
        <f>E15*D15</f>
        <v>0</v>
      </c>
    </row>
    <row r="16" spans="1:6" x14ac:dyDescent="0.35">
      <c r="A16" s="9"/>
      <c r="B16" s="130" t="s">
        <v>16</v>
      </c>
      <c r="C16" s="131"/>
      <c r="D16" s="131"/>
      <c r="E16" s="132"/>
      <c r="F16" s="11">
        <f>SUM(F13:F15)</f>
        <v>0</v>
      </c>
    </row>
    <row r="17" spans="1:6" x14ac:dyDescent="0.35">
      <c r="A17" s="12">
        <v>300</v>
      </c>
      <c r="B17" s="13" t="s">
        <v>17</v>
      </c>
      <c r="C17" s="10"/>
      <c r="D17" s="10"/>
      <c r="E17" s="10"/>
      <c r="F17" s="11"/>
    </row>
    <row r="18" spans="1:6" x14ac:dyDescent="0.35">
      <c r="A18" s="4">
        <v>301</v>
      </c>
      <c r="B18" s="14" t="s">
        <v>18</v>
      </c>
      <c r="C18" s="6" t="s">
        <v>14</v>
      </c>
      <c r="D18" s="6">
        <v>1.52</v>
      </c>
      <c r="E18" s="7"/>
      <c r="F18" s="8">
        <f>E18*D18</f>
        <v>0</v>
      </c>
    </row>
    <row r="19" spans="1:6" x14ac:dyDescent="0.35">
      <c r="A19" s="4">
        <v>302</v>
      </c>
      <c r="B19" s="14" t="s">
        <v>19</v>
      </c>
      <c r="C19" s="6" t="s">
        <v>10</v>
      </c>
      <c r="D19" s="6">
        <v>71</v>
      </c>
      <c r="E19" s="7"/>
      <c r="F19" s="8">
        <f>E19*D19</f>
        <v>0</v>
      </c>
    </row>
    <row r="20" spans="1:6" ht="27" x14ac:dyDescent="0.35">
      <c r="A20" s="4">
        <v>303</v>
      </c>
      <c r="B20" s="15" t="s">
        <v>20</v>
      </c>
      <c r="C20" s="6" t="s">
        <v>14</v>
      </c>
      <c r="D20" s="6">
        <v>3.72</v>
      </c>
      <c r="E20" s="7"/>
      <c r="F20" s="8">
        <f>E20*D20</f>
        <v>0</v>
      </c>
    </row>
    <row r="21" spans="1:6" x14ac:dyDescent="0.35">
      <c r="A21" s="4">
        <v>304</v>
      </c>
      <c r="B21" s="14" t="s">
        <v>21</v>
      </c>
      <c r="C21" s="6" t="s">
        <v>10</v>
      </c>
      <c r="D21" s="6">
        <v>60</v>
      </c>
      <c r="E21" s="7"/>
      <c r="F21" s="8">
        <f>E21*D21</f>
        <v>0</v>
      </c>
    </row>
    <row r="22" spans="1:6" x14ac:dyDescent="0.35">
      <c r="A22" s="4">
        <v>305</v>
      </c>
      <c r="B22" s="14" t="s">
        <v>22</v>
      </c>
      <c r="C22" s="6" t="s">
        <v>10</v>
      </c>
      <c r="D22" s="6">
        <v>60</v>
      </c>
      <c r="E22" s="7"/>
      <c r="F22" s="8">
        <f>E22*D22</f>
        <v>0</v>
      </c>
    </row>
    <row r="23" spans="1:6" x14ac:dyDescent="0.35">
      <c r="A23" s="9"/>
      <c r="B23" s="130" t="s">
        <v>23</v>
      </c>
      <c r="C23" s="131"/>
      <c r="D23" s="131"/>
      <c r="E23" s="132"/>
      <c r="F23" s="11">
        <f>SUM(F18:F22)</f>
        <v>0</v>
      </c>
    </row>
    <row r="24" spans="1:6" x14ac:dyDescent="0.35">
      <c r="A24" s="12">
        <v>400</v>
      </c>
      <c r="B24" s="16" t="s">
        <v>24</v>
      </c>
      <c r="C24" s="5"/>
      <c r="D24" s="5"/>
      <c r="E24" s="17"/>
      <c r="F24" s="18"/>
    </row>
    <row r="25" spans="1:6" x14ac:dyDescent="0.35">
      <c r="A25" s="4">
        <v>401</v>
      </c>
      <c r="B25" s="5" t="s">
        <v>25</v>
      </c>
      <c r="C25" s="6" t="s">
        <v>10</v>
      </c>
      <c r="D25" s="6">
        <v>177</v>
      </c>
      <c r="E25" s="17"/>
      <c r="F25" s="18">
        <f>E25*D25</f>
        <v>0</v>
      </c>
    </row>
    <row r="26" spans="1:6" x14ac:dyDescent="0.35">
      <c r="A26" s="4">
        <v>402</v>
      </c>
      <c r="B26" s="5" t="s">
        <v>26</v>
      </c>
      <c r="C26" s="6" t="s">
        <v>10</v>
      </c>
      <c r="D26" s="6">
        <v>407</v>
      </c>
      <c r="E26" s="17"/>
      <c r="F26" s="18">
        <f>E26*D26</f>
        <v>0</v>
      </c>
    </row>
    <row r="27" spans="1:6" ht="27" x14ac:dyDescent="0.35">
      <c r="A27" s="4">
        <v>403</v>
      </c>
      <c r="B27" s="15" t="s">
        <v>27</v>
      </c>
      <c r="C27" s="6" t="s">
        <v>14</v>
      </c>
      <c r="D27" s="6">
        <v>2.92</v>
      </c>
      <c r="E27" s="7"/>
      <c r="F27" s="8">
        <f>E27*D27</f>
        <v>0</v>
      </c>
    </row>
    <row r="28" spans="1:6" x14ac:dyDescent="0.35">
      <c r="A28" s="4">
        <v>404</v>
      </c>
      <c r="B28" s="5" t="s">
        <v>28</v>
      </c>
      <c r="C28" s="6" t="s">
        <v>10</v>
      </c>
      <c r="D28" s="6">
        <v>60</v>
      </c>
      <c r="E28" s="17"/>
      <c r="F28" s="18">
        <f>E28*D28</f>
        <v>0</v>
      </c>
    </row>
    <row r="29" spans="1:6" x14ac:dyDescent="0.35">
      <c r="A29" s="4">
        <v>405</v>
      </c>
      <c r="B29" s="5" t="s">
        <v>29</v>
      </c>
      <c r="C29" s="6" t="s">
        <v>30</v>
      </c>
      <c r="D29" s="6">
        <v>1</v>
      </c>
      <c r="E29" s="17"/>
      <c r="F29" s="18">
        <f>E29*D29</f>
        <v>0</v>
      </c>
    </row>
    <row r="30" spans="1:6" x14ac:dyDescent="0.35">
      <c r="A30" s="4"/>
      <c r="B30" s="130" t="s">
        <v>31</v>
      </c>
      <c r="C30" s="131"/>
      <c r="D30" s="131"/>
      <c r="E30" s="132"/>
      <c r="F30" s="11">
        <f>SUM(F25:F29)</f>
        <v>0</v>
      </c>
    </row>
    <row r="31" spans="1:6" x14ac:dyDescent="0.35">
      <c r="A31" s="12">
        <v>500</v>
      </c>
      <c r="B31" s="16" t="s">
        <v>32</v>
      </c>
      <c r="C31" s="5"/>
      <c r="D31" s="5"/>
      <c r="E31" s="17"/>
      <c r="F31" s="18"/>
    </row>
    <row r="32" spans="1:6" x14ac:dyDescent="0.35">
      <c r="A32" s="4">
        <v>501</v>
      </c>
      <c r="B32" s="5" t="s">
        <v>33</v>
      </c>
      <c r="C32" s="6" t="s">
        <v>30</v>
      </c>
      <c r="D32" s="6">
        <v>4</v>
      </c>
      <c r="E32" s="17"/>
      <c r="F32" s="18">
        <f t="shared" ref="F32:F37" si="0">E32*D32</f>
        <v>0</v>
      </c>
    </row>
    <row r="33" spans="1:6" ht="25" x14ac:dyDescent="0.35">
      <c r="A33" s="4">
        <v>502</v>
      </c>
      <c r="B33" s="15" t="s">
        <v>34</v>
      </c>
      <c r="C33" s="6" t="s">
        <v>14</v>
      </c>
      <c r="D33" s="6">
        <v>0.63</v>
      </c>
      <c r="E33" s="7"/>
      <c r="F33" s="8">
        <f t="shared" si="0"/>
        <v>0</v>
      </c>
    </row>
    <row r="34" spans="1:6" x14ac:dyDescent="0.35">
      <c r="A34" s="4">
        <v>503</v>
      </c>
      <c r="B34" s="5" t="s">
        <v>35</v>
      </c>
      <c r="C34" s="6" t="s">
        <v>36</v>
      </c>
      <c r="D34" s="6">
        <v>19</v>
      </c>
      <c r="E34" s="17"/>
      <c r="F34" s="18">
        <f t="shared" si="0"/>
        <v>0</v>
      </c>
    </row>
    <row r="35" spans="1:6" x14ac:dyDescent="0.35">
      <c r="A35" s="4">
        <v>504</v>
      </c>
      <c r="B35" s="5" t="s">
        <v>37</v>
      </c>
      <c r="C35" s="6" t="s">
        <v>10</v>
      </c>
      <c r="D35" s="6">
        <v>80</v>
      </c>
      <c r="E35" s="17"/>
      <c r="F35" s="18">
        <f t="shared" si="0"/>
        <v>0</v>
      </c>
    </row>
    <row r="36" spans="1:6" ht="25" x14ac:dyDescent="0.35">
      <c r="A36" s="4">
        <v>505</v>
      </c>
      <c r="B36" s="15" t="s">
        <v>38</v>
      </c>
      <c r="C36" s="6" t="s">
        <v>10</v>
      </c>
      <c r="D36" s="6">
        <v>80</v>
      </c>
      <c r="E36" s="7"/>
      <c r="F36" s="8">
        <f t="shared" si="0"/>
        <v>0</v>
      </c>
    </row>
    <row r="37" spans="1:6" x14ac:dyDescent="0.35">
      <c r="A37" s="4">
        <v>506</v>
      </c>
      <c r="B37" s="5" t="s">
        <v>39</v>
      </c>
      <c r="C37" s="6" t="s">
        <v>36</v>
      </c>
      <c r="D37" s="6">
        <v>10</v>
      </c>
      <c r="E37" s="7"/>
      <c r="F37" s="18">
        <f t="shared" si="0"/>
        <v>0</v>
      </c>
    </row>
    <row r="38" spans="1:6" x14ac:dyDescent="0.35">
      <c r="A38" s="12"/>
      <c r="B38" s="130" t="s">
        <v>40</v>
      </c>
      <c r="C38" s="131"/>
      <c r="D38" s="131"/>
      <c r="E38" s="132"/>
      <c r="F38" s="19">
        <f>SUM(F32:F37)</f>
        <v>0</v>
      </c>
    </row>
    <row r="39" spans="1:6" x14ac:dyDescent="0.35">
      <c r="A39" s="12">
        <v>600</v>
      </c>
      <c r="B39" s="13" t="s">
        <v>41</v>
      </c>
      <c r="C39" s="10"/>
      <c r="D39" s="10"/>
      <c r="E39" s="10"/>
      <c r="F39" s="19"/>
    </row>
    <row r="40" spans="1:6" x14ac:dyDescent="0.35">
      <c r="A40" s="4">
        <v>601</v>
      </c>
      <c r="B40" s="14" t="s">
        <v>70</v>
      </c>
      <c r="C40" s="6" t="s">
        <v>30</v>
      </c>
      <c r="D40" s="6">
        <v>1</v>
      </c>
      <c r="E40" s="7"/>
      <c r="F40" s="18">
        <f t="shared" ref="F40:F45" si="1">E40*D40</f>
        <v>0</v>
      </c>
    </row>
    <row r="41" spans="1:6" x14ac:dyDescent="0.35">
      <c r="A41" s="4">
        <v>602</v>
      </c>
      <c r="B41" s="14" t="s">
        <v>71</v>
      </c>
      <c r="C41" s="6" t="s">
        <v>30</v>
      </c>
      <c r="D41" s="6">
        <v>1</v>
      </c>
      <c r="E41" s="7"/>
      <c r="F41" s="18">
        <f t="shared" si="1"/>
        <v>0</v>
      </c>
    </row>
    <row r="42" spans="1:6" x14ac:dyDescent="0.35">
      <c r="A42" s="4">
        <v>603</v>
      </c>
      <c r="B42" s="14" t="s">
        <v>42</v>
      </c>
      <c r="C42" s="6" t="s">
        <v>30</v>
      </c>
      <c r="D42" s="6">
        <v>1</v>
      </c>
      <c r="E42" s="7"/>
      <c r="F42" s="18">
        <f t="shared" si="1"/>
        <v>0</v>
      </c>
    </row>
    <row r="43" spans="1:6" x14ac:dyDescent="0.35">
      <c r="A43" s="4">
        <v>604</v>
      </c>
      <c r="B43" s="14" t="s">
        <v>72</v>
      </c>
      <c r="C43" s="6" t="s">
        <v>30</v>
      </c>
      <c r="D43" s="6">
        <v>7</v>
      </c>
      <c r="E43" s="7"/>
      <c r="F43" s="8">
        <f t="shared" si="1"/>
        <v>0</v>
      </c>
    </row>
    <row r="44" spans="1:6" x14ac:dyDescent="0.35">
      <c r="A44" s="4">
        <v>605</v>
      </c>
      <c r="B44" s="14" t="s">
        <v>73</v>
      </c>
      <c r="C44" s="6" t="s">
        <v>30</v>
      </c>
      <c r="D44" s="6">
        <v>7</v>
      </c>
      <c r="E44" s="7"/>
      <c r="F44" s="8">
        <f t="shared" si="1"/>
        <v>0</v>
      </c>
    </row>
    <row r="45" spans="1:6" x14ac:dyDescent="0.35">
      <c r="A45" s="4">
        <v>606</v>
      </c>
      <c r="B45" s="15" t="s">
        <v>43</v>
      </c>
      <c r="C45" s="6" t="s">
        <v>30</v>
      </c>
      <c r="D45" s="6">
        <v>10</v>
      </c>
      <c r="E45" s="7"/>
      <c r="F45" s="8">
        <f t="shared" si="1"/>
        <v>0</v>
      </c>
    </row>
    <row r="46" spans="1:6" x14ac:dyDescent="0.35">
      <c r="A46" s="12"/>
      <c r="B46" s="130" t="s">
        <v>44</v>
      </c>
      <c r="C46" s="131"/>
      <c r="D46" s="131"/>
      <c r="E46" s="132"/>
      <c r="F46" s="19">
        <f>SUM(F40:F45)</f>
        <v>0</v>
      </c>
    </row>
    <row r="47" spans="1:6" x14ac:dyDescent="0.35">
      <c r="A47" s="12">
        <v>700</v>
      </c>
      <c r="B47" s="13" t="s">
        <v>45</v>
      </c>
      <c r="C47" s="10"/>
      <c r="D47" s="10"/>
      <c r="E47" s="10"/>
      <c r="F47" s="19"/>
    </row>
    <row r="48" spans="1:6" x14ac:dyDescent="0.35">
      <c r="A48" s="4">
        <v>701</v>
      </c>
      <c r="B48" s="14" t="s">
        <v>46</v>
      </c>
      <c r="C48" s="6" t="s">
        <v>47</v>
      </c>
      <c r="D48" s="6">
        <v>1</v>
      </c>
      <c r="E48" s="7"/>
      <c r="F48" s="18">
        <f>E48*D48</f>
        <v>0</v>
      </c>
    </row>
    <row r="49" spans="1:6" x14ac:dyDescent="0.35">
      <c r="A49" s="4">
        <v>702</v>
      </c>
      <c r="B49" s="14" t="s">
        <v>48</v>
      </c>
      <c r="C49" s="6" t="s">
        <v>47</v>
      </c>
      <c r="D49" s="6">
        <v>1</v>
      </c>
      <c r="E49" s="7"/>
      <c r="F49" s="18">
        <f t="shared" ref="F49:F57" si="2">E49*D49</f>
        <v>0</v>
      </c>
    </row>
    <row r="50" spans="1:6" x14ac:dyDescent="0.35">
      <c r="A50" s="4">
        <v>703</v>
      </c>
      <c r="B50" s="14" t="s">
        <v>49</v>
      </c>
      <c r="C50" s="6" t="s">
        <v>30</v>
      </c>
      <c r="D50" s="6">
        <v>5</v>
      </c>
      <c r="E50" s="7"/>
      <c r="F50" s="18">
        <f t="shared" si="2"/>
        <v>0</v>
      </c>
    </row>
    <row r="51" spans="1:6" x14ac:dyDescent="0.35">
      <c r="A51" s="4">
        <v>704</v>
      </c>
      <c r="B51" s="14" t="s">
        <v>50</v>
      </c>
      <c r="C51" s="6" t="s">
        <v>30</v>
      </c>
      <c r="D51" s="6">
        <v>5</v>
      </c>
      <c r="E51" s="7"/>
      <c r="F51" s="18">
        <f t="shared" si="2"/>
        <v>0</v>
      </c>
    </row>
    <row r="52" spans="1:6" x14ac:dyDescent="0.35">
      <c r="A52" s="4">
        <v>705</v>
      </c>
      <c r="B52" s="14" t="s">
        <v>51</v>
      </c>
      <c r="C52" s="6" t="s">
        <v>30</v>
      </c>
      <c r="D52" s="6">
        <v>1</v>
      </c>
      <c r="E52" s="7"/>
      <c r="F52" s="18">
        <f t="shared" si="2"/>
        <v>0</v>
      </c>
    </row>
    <row r="53" spans="1:6" x14ac:dyDescent="0.35">
      <c r="A53" s="4">
        <v>706</v>
      </c>
      <c r="B53" s="14" t="s">
        <v>52</v>
      </c>
      <c r="C53" s="6" t="s">
        <v>30</v>
      </c>
      <c r="D53" s="6">
        <v>2</v>
      </c>
      <c r="E53" s="7"/>
      <c r="F53" s="18">
        <f t="shared" si="2"/>
        <v>0</v>
      </c>
    </row>
    <row r="54" spans="1:6" ht="25" x14ac:dyDescent="0.35">
      <c r="A54" s="4">
        <v>707</v>
      </c>
      <c r="B54" s="15" t="s">
        <v>53</v>
      </c>
      <c r="C54" s="6" t="s">
        <v>54</v>
      </c>
      <c r="D54" s="6">
        <v>1</v>
      </c>
      <c r="E54" s="7"/>
      <c r="F54" s="8">
        <f t="shared" si="2"/>
        <v>0</v>
      </c>
    </row>
    <row r="55" spans="1:6" x14ac:dyDescent="0.35">
      <c r="A55" s="4">
        <v>708</v>
      </c>
      <c r="B55" s="15" t="s">
        <v>55</v>
      </c>
      <c r="C55" s="6" t="s">
        <v>54</v>
      </c>
      <c r="D55" s="6">
        <v>1</v>
      </c>
      <c r="E55" s="7"/>
      <c r="F55" s="18">
        <f t="shared" si="2"/>
        <v>0</v>
      </c>
    </row>
    <row r="56" spans="1:6" x14ac:dyDescent="0.35">
      <c r="A56" s="4">
        <v>709</v>
      </c>
      <c r="B56" s="14" t="s">
        <v>56</v>
      </c>
      <c r="C56" s="6" t="s">
        <v>30</v>
      </c>
      <c r="D56" s="6">
        <v>7</v>
      </c>
      <c r="E56" s="6"/>
      <c r="F56" s="8">
        <f t="shared" si="2"/>
        <v>0</v>
      </c>
    </row>
    <row r="57" spans="1:6" x14ac:dyDescent="0.35">
      <c r="A57" s="4">
        <v>710</v>
      </c>
      <c r="B57" s="14" t="s">
        <v>57</v>
      </c>
      <c r="C57" s="6" t="s">
        <v>30</v>
      </c>
      <c r="D57" s="6">
        <v>2</v>
      </c>
      <c r="E57" s="7"/>
      <c r="F57" s="8">
        <f t="shared" si="2"/>
        <v>0</v>
      </c>
    </row>
    <row r="58" spans="1:6" x14ac:dyDescent="0.35">
      <c r="A58" s="12"/>
      <c r="B58" s="143" t="s">
        <v>58</v>
      </c>
      <c r="C58" s="144"/>
      <c r="D58" s="144"/>
      <c r="E58" s="145"/>
      <c r="F58" s="19">
        <f>SUM(F48:F57)</f>
        <v>0</v>
      </c>
    </row>
    <row r="59" spans="1:6" x14ac:dyDescent="0.35">
      <c r="A59" s="12">
        <v>800</v>
      </c>
      <c r="B59" s="16" t="s">
        <v>59</v>
      </c>
      <c r="C59" s="6"/>
      <c r="D59" s="6"/>
      <c r="E59" s="17"/>
      <c r="F59" s="18"/>
    </row>
    <row r="60" spans="1:6" x14ac:dyDescent="0.35">
      <c r="A60" s="4">
        <v>801</v>
      </c>
      <c r="B60" s="5" t="s">
        <v>60</v>
      </c>
      <c r="C60" s="6" t="s">
        <v>10</v>
      </c>
      <c r="D60" s="6">
        <v>407</v>
      </c>
      <c r="E60" s="17"/>
      <c r="F60" s="18">
        <f>E60*D60</f>
        <v>0</v>
      </c>
    </row>
    <row r="61" spans="1:6" ht="25" x14ac:dyDescent="0.35">
      <c r="A61" s="4">
        <v>802</v>
      </c>
      <c r="B61" s="15" t="s">
        <v>61</v>
      </c>
      <c r="C61" s="6" t="s">
        <v>10</v>
      </c>
      <c r="D61" s="6">
        <v>109</v>
      </c>
      <c r="E61" s="7"/>
      <c r="F61" s="8">
        <f>E61*D61</f>
        <v>0</v>
      </c>
    </row>
    <row r="62" spans="1:6" ht="25" x14ac:dyDescent="0.35">
      <c r="A62" s="4">
        <v>803</v>
      </c>
      <c r="B62" s="21" t="s">
        <v>62</v>
      </c>
      <c r="C62" s="6" t="s">
        <v>10</v>
      </c>
      <c r="D62" s="6">
        <v>298</v>
      </c>
      <c r="E62" s="17"/>
      <c r="F62" s="18">
        <f>E62*D62</f>
        <v>0</v>
      </c>
    </row>
    <row r="63" spans="1:6" x14ac:dyDescent="0.35">
      <c r="A63" s="4">
        <v>804</v>
      </c>
      <c r="B63" s="14" t="s">
        <v>63</v>
      </c>
      <c r="C63" s="6" t="s">
        <v>10</v>
      </c>
      <c r="D63" s="6">
        <v>32</v>
      </c>
      <c r="E63" s="7"/>
      <c r="F63" s="8">
        <f>E63*D63</f>
        <v>0</v>
      </c>
    </row>
    <row r="64" spans="1:6" x14ac:dyDescent="0.35">
      <c r="A64" s="4"/>
      <c r="B64" s="130" t="s">
        <v>64</v>
      </c>
      <c r="C64" s="131"/>
      <c r="D64" s="131"/>
      <c r="E64" s="132"/>
      <c r="F64" s="19">
        <f>SUM(F60:F63)</f>
        <v>0</v>
      </c>
    </row>
    <row r="65" spans="1:6" x14ac:dyDescent="0.35">
      <c r="A65" s="12">
        <v>900</v>
      </c>
      <c r="B65" s="16" t="s">
        <v>65</v>
      </c>
      <c r="C65" s="5"/>
      <c r="D65" s="5"/>
      <c r="E65" s="17"/>
      <c r="F65" s="18"/>
    </row>
    <row r="66" spans="1:6" ht="25" x14ac:dyDescent="0.35">
      <c r="A66" s="4">
        <v>901</v>
      </c>
      <c r="B66" s="15" t="s">
        <v>66</v>
      </c>
      <c r="C66" s="6" t="s">
        <v>36</v>
      </c>
      <c r="D66" s="6">
        <v>35</v>
      </c>
      <c r="E66" s="7"/>
      <c r="F66" s="8">
        <f>E66*D66</f>
        <v>0</v>
      </c>
    </row>
    <row r="67" spans="1:6" x14ac:dyDescent="0.35">
      <c r="A67" s="4">
        <v>902</v>
      </c>
      <c r="B67" s="5" t="s">
        <v>67</v>
      </c>
      <c r="C67" s="6" t="s">
        <v>10</v>
      </c>
      <c r="D67" s="6">
        <v>5</v>
      </c>
      <c r="E67" s="17"/>
      <c r="F67" s="18">
        <f>E67*D67</f>
        <v>0</v>
      </c>
    </row>
    <row r="68" spans="1:6" ht="15" thickBot="1" x14ac:dyDescent="0.4">
      <c r="A68" s="22"/>
      <c r="B68" s="133" t="s">
        <v>331</v>
      </c>
      <c r="C68" s="134"/>
      <c r="D68" s="134"/>
      <c r="E68" s="135"/>
      <c r="F68" s="24">
        <f>SUM(F66:F67)</f>
        <v>0</v>
      </c>
    </row>
    <row r="69" spans="1:6" s="46" customFormat="1" ht="16" thickBot="1" x14ac:dyDescent="0.4">
      <c r="A69" s="170" t="s">
        <v>93</v>
      </c>
      <c r="B69" s="171"/>
      <c r="C69" s="172">
        <f>SUM(F68,F64,F58,F46,F38,F30,F23,F16)</f>
        <v>0</v>
      </c>
      <c r="D69" s="173"/>
      <c r="E69" s="173"/>
      <c r="F69" s="174"/>
    </row>
    <row r="70" spans="1:6" s="46" customFormat="1" ht="15.5" x14ac:dyDescent="0.35">
      <c r="A70" s="114" t="s">
        <v>94</v>
      </c>
      <c r="B70" s="115" t="s">
        <v>95</v>
      </c>
      <c r="C70" s="116"/>
      <c r="D70" s="116"/>
      <c r="E70" s="116"/>
      <c r="F70" s="117"/>
    </row>
    <row r="71" spans="1:6" x14ac:dyDescent="0.35">
      <c r="A71" s="12">
        <v>400</v>
      </c>
      <c r="B71" s="13" t="s">
        <v>75</v>
      </c>
      <c r="C71" s="10"/>
      <c r="D71" s="10"/>
      <c r="E71" s="10"/>
      <c r="F71" s="11"/>
    </row>
    <row r="72" spans="1:6" ht="27" x14ac:dyDescent="0.35">
      <c r="A72" s="4">
        <v>401</v>
      </c>
      <c r="B72" s="21" t="s">
        <v>96</v>
      </c>
      <c r="C72" s="6" t="s">
        <v>8</v>
      </c>
      <c r="D72" s="6">
        <v>1</v>
      </c>
      <c r="E72" s="7"/>
      <c r="F72" s="8">
        <f>E72*D72</f>
        <v>0</v>
      </c>
    </row>
    <row r="73" spans="1:6" ht="27" x14ac:dyDescent="0.35">
      <c r="A73" s="4">
        <v>402</v>
      </c>
      <c r="B73" s="15" t="s">
        <v>76</v>
      </c>
      <c r="C73" s="6" t="s">
        <v>10</v>
      </c>
      <c r="D73" s="6">
        <v>66.5</v>
      </c>
      <c r="E73" s="7"/>
      <c r="F73" s="8">
        <f>E73*D73</f>
        <v>0</v>
      </c>
    </row>
    <row r="74" spans="1:6" x14ac:dyDescent="0.35">
      <c r="A74" s="26"/>
      <c r="B74" s="159" t="s">
        <v>77</v>
      </c>
      <c r="C74" s="159"/>
      <c r="D74" s="159"/>
      <c r="E74" s="159"/>
      <c r="F74" s="11">
        <f>SUM(F72:F73)</f>
        <v>0</v>
      </c>
    </row>
    <row r="75" spans="1:6" x14ac:dyDescent="0.35">
      <c r="A75" s="12">
        <v>500</v>
      </c>
      <c r="B75" s="13" t="s">
        <v>78</v>
      </c>
      <c r="C75" s="10"/>
      <c r="D75" s="10"/>
      <c r="E75" s="10"/>
      <c r="F75" s="11"/>
    </row>
    <row r="76" spans="1:6" x14ac:dyDescent="0.35">
      <c r="A76" s="4">
        <v>501</v>
      </c>
      <c r="B76" s="14" t="s">
        <v>97</v>
      </c>
      <c r="C76" s="6" t="s">
        <v>8</v>
      </c>
      <c r="D76" s="6">
        <v>1</v>
      </c>
      <c r="E76" s="7"/>
      <c r="F76" s="8">
        <f t="shared" ref="F76:F80" si="3">E76*D76</f>
        <v>0</v>
      </c>
    </row>
    <row r="77" spans="1:6" ht="25" x14ac:dyDescent="0.35">
      <c r="A77" s="4">
        <v>502</v>
      </c>
      <c r="B77" s="21" t="s">
        <v>98</v>
      </c>
      <c r="C77" s="6" t="s">
        <v>14</v>
      </c>
      <c r="D77" s="6">
        <v>1.4</v>
      </c>
      <c r="E77" s="7"/>
      <c r="F77" s="8">
        <f t="shared" si="3"/>
        <v>0</v>
      </c>
    </row>
    <row r="78" spans="1:6" x14ac:dyDescent="0.35">
      <c r="A78" s="4">
        <v>503</v>
      </c>
      <c r="B78" s="21" t="s">
        <v>99</v>
      </c>
      <c r="C78" s="6" t="s">
        <v>10</v>
      </c>
      <c r="D78" s="6">
        <v>56</v>
      </c>
      <c r="E78" s="7"/>
      <c r="F78" s="8">
        <f t="shared" si="3"/>
        <v>0</v>
      </c>
    </row>
    <row r="79" spans="1:6" x14ac:dyDescent="0.35">
      <c r="A79" s="4">
        <v>504</v>
      </c>
      <c r="B79" s="21" t="s">
        <v>79</v>
      </c>
      <c r="C79" s="6" t="s">
        <v>10</v>
      </c>
      <c r="D79" s="6">
        <v>10.8</v>
      </c>
      <c r="E79" s="7"/>
      <c r="F79" s="8">
        <f t="shared" si="3"/>
        <v>0</v>
      </c>
    </row>
    <row r="80" spans="1:6" ht="25" x14ac:dyDescent="0.35">
      <c r="A80" s="4">
        <v>505</v>
      </c>
      <c r="B80" s="21" t="s">
        <v>100</v>
      </c>
      <c r="C80" s="6" t="s">
        <v>10</v>
      </c>
      <c r="D80" s="6">
        <v>97.25</v>
      </c>
      <c r="E80" s="7"/>
      <c r="F80" s="8">
        <f t="shared" si="3"/>
        <v>0</v>
      </c>
    </row>
    <row r="81" spans="1:6" x14ac:dyDescent="0.35">
      <c r="A81" s="4"/>
      <c r="B81" s="159" t="s">
        <v>80</v>
      </c>
      <c r="C81" s="159"/>
      <c r="D81" s="159"/>
      <c r="E81" s="159"/>
      <c r="F81" s="19">
        <f>SUM(F76:F80)</f>
        <v>0</v>
      </c>
    </row>
    <row r="82" spans="1:6" x14ac:dyDescent="0.35">
      <c r="A82" s="12">
        <v>600</v>
      </c>
      <c r="B82" s="16" t="s">
        <v>81</v>
      </c>
      <c r="C82" s="10"/>
      <c r="D82" s="10"/>
      <c r="E82" s="27"/>
      <c r="F82" s="19"/>
    </row>
    <row r="83" spans="1:6" x14ac:dyDescent="0.35">
      <c r="A83" s="4">
        <v>601</v>
      </c>
      <c r="B83" s="5" t="s">
        <v>101</v>
      </c>
      <c r="C83" s="6" t="s">
        <v>30</v>
      </c>
      <c r="D83" s="6">
        <v>4</v>
      </c>
      <c r="E83" s="17"/>
      <c r="F83" s="18">
        <f>E83*D83</f>
        <v>0</v>
      </c>
    </row>
    <row r="84" spans="1:6" x14ac:dyDescent="0.35">
      <c r="A84" s="4">
        <v>602</v>
      </c>
      <c r="B84" s="5" t="s">
        <v>102</v>
      </c>
      <c r="C84" s="6" t="s">
        <v>30</v>
      </c>
      <c r="D84" s="6">
        <v>6</v>
      </c>
      <c r="E84" s="17"/>
      <c r="F84" s="18">
        <f t="shared" ref="F84:F91" si="4">E84*D84</f>
        <v>0</v>
      </c>
    </row>
    <row r="85" spans="1:6" x14ac:dyDescent="0.35">
      <c r="A85" s="4">
        <v>603</v>
      </c>
      <c r="B85" s="5" t="s">
        <v>103</v>
      </c>
      <c r="C85" s="6" t="s">
        <v>30</v>
      </c>
      <c r="D85" s="6">
        <v>5</v>
      </c>
      <c r="E85" s="17"/>
      <c r="F85" s="18">
        <f t="shared" si="4"/>
        <v>0</v>
      </c>
    </row>
    <row r="86" spans="1:6" x14ac:dyDescent="0.35">
      <c r="A86" s="4">
        <v>604</v>
      </c>
      <c r="B86" s="5" t="s">
        <v>104</v>
      </c>
      <c r="C86" s="6" t="s">
        <v>8</v>
      </c>
      <c r="D86" s="6">
        <v>1</v>
      </c>
      <c r="E86" s="17"/>
      <c r="F86" s="18">
        <f t="shared" si="4"/>
        <v>0</v>
      </c>
    </row>
    <row r="87" spans="1:6" x14ac:dyDescent="0.35">
      <c r="A87" s="4">
        <v>605</v>
      </c>
      <c r="B87" s="5" t="s">
        <v>175</v>
      </c>
      <c r="C87" s="6" t="s">
        <v>8</v>
      </c>
      <c r="D87" s="6">
        <v>1</v>
      </c>
      <c r="E87" s="17"/>
      <c r="F87" s="18">
        <f t="shared" si="4"/>
        <v>0</v>
      </c>
    </row>
    <row r="88" spans="1:6" x14ac:dyDescent="0.35">
      <c r="A88" s="4">
        <v>605</v>
      </c>
      <c r="B88" s="5" t="s">
        <v>82</v>
      </c>
      <c r="C88" s="6" t="s">
        <v>30</v>
      </c>
      <c r="D88" s="6">
        <v>1</v>
      </c>
      <c r="E88" s="17"/>
      <c r="F88" s="18">
        <f t="shared" si="4"/>
        <v>0</v>
      </c>
    </row>
    <row r="89" spans="1:6" x14ac:dyDescent="0.35">
      <c r="A89" s="4"/>
      <c r="B89" s="159" t="s">
        <v>83</v>
      </c>
      <c r="C89" s="159"/>
      <c r="D89" s="159"/>
      <c r="E89" s="159"/>
      <c r="F89" s="19">
        <f>SUM(F88,F86,F85,F84,F83)</f>
        <v>0</v>
      </c>
    </row>
    <row r="90" spans="1:6" x14ac:dyDescent="0.35">
      <c r="A90" s="12">
        <v>700</v>
      </c>
      <c r="B90" s="13" t="s">
        <v>84</v>
      </c>
      <c r="C90" s="10"/>
      <c r="D90" s="10"/>
      <c r="E90" s="10"/>
      <c r="F90" s="18">
        <f t="shared" si="4"/>
        <v>0</v>
      </c>
    </row>
    <row r="91" spans="1:6" x14ac:dyDescent="0.35">
      <c r="A91" s="4">
        <v>701</v>
      </c>
      <c r="B91" s="5" t="s">
        <v>85</v>
      </c>
      <c r="C91" s="6" t="s">
        <v>8</v>
      </c>
      <c r="D91" s="6">
        <v>1</v>
      </c>
      <c r="E91" s="17"/>
      <c r="F91" s="18">
        <f t="shared" si="4"/>
        <v>0</v>
      </c>
    </row>
    <row r="92" spans="1:6" x14ac:dyDescent="0.35">
      <c r="A92" s="4"/>
      <c r="B92" s="159" t="s">
        <v>86</v>
      </c>
      <c r="C92" s="159"/>
      <c r="D92" s="159"/>
      <c r="E92" s="159"/>
      <c r="F92" s="19">
        <f>F91</f>
        <v>0</v>
      </c>
    </row>
    <row r="93" spans="1:6" x14ac:dyDescent="0.35">
      <c r="A93" s="12">
        <v>800</v>
      </c>
      <c r="B93" s="13" t="s">
        <v>114</v>
      </c>
      <c r="C93" s="10"/>
      <c r="D93" s="10"/>
      <c r="E93" s="10"/>
      <c r="F93" s="19"/>
    </row>
    <row r="94" spans="1:6" x14ac:dyDescent="0.35">
      <c r="A94" s="4">
        <v>801</v>
      </c>
      <c r="B94" s="14" t="s">
        <v>87</v>
      </c>
      <c r="C94" s="6" t="s">
        <v>8</v>
      </c>
      <c r="D94" s="6">
        <v>1</v>
      </c>
      <c r="E94" s="7"/>
      <c r="F94" s="18">
        <f>E94*D94</f>
        <v>0</v>
      </c>
    </row>
    <row r="95" spans="1:6" x14ac:dyDescent="0.35">
      <c r="A95" s="4">
        <v>802</v>
      </c>
      <c r="B95" s="14" t="s">
        <v>60</v>
      </c>
      <c r="C95" s="6" t="s">
        <v>10</v>
      </c>
      <c r="D95" s="6">
        <v>547</v>
      </c>
      <c r="E95" s="7"/>
      <c r="F95" s="18">
        <f t="shared" ref="F95:F98" si="5">E95*D95</f>
        <v>0</v>
      </c>
    </row>
    <row r="96" spans="1:6" ht="25" x14ac:dyDescent="0.35">
      <c r="A96" s="4">
        <v>803</v>
      </c>
      <c r="B96" s="21" t="s">
        <v>61</v>
      </c>
      <c r="C96" s="6" t="s">
        <v>10</v>
      </c>
      <c r="D96" s="6">
        <v>210</v>
      </c>
      <c r="E96" s="7"/>
      <c r="F96" s="18">
        <f t="shared" si="5"/>
        <v>0</v>
      </c>
    </row>
    <row r="97" spans="1:6" ht="25" x14ac:dyDescent="0.35">
      <c r="A97" s="4">
        <v>804</v>
      </c>
      <c r="B97" s="21" t="s">
        <v>88</v>
      </c>
      <c r="C97" s="6" t="s">
        <v>10</v>
      </c>
      <c r="D97" s="6">
        <v>337</v>
      </c>
      <c r="E97" s="7"/>
      <c r="F97" s="18">
        <f t="shared" si="5"/>
        <v>0</v>
      </c>
    </row>
    <row r="98" spans="1:6" x14ac:dyDescent="0.35">
      <c r="A98" s="4">
        <v>805</v>
      </c>
      <c r="B98" s="5" t="s">
        <v>89</v>
      </c>
      <c r="C98" s="6" t="s">
        <v>10</v>
      </c>
      <c r="D98" s="6">
        <v>85</v>
      </c>
      <c r="E98" s="7"/>
      <c r="F98" s="18">
        <f t="shared" si="5"/>
        <v>0</v>
      </c>
    </row>
    <row r="99" spans="1:6" x14ac:dyDescent="0.35">
      <c r="A99" s="32"/>
      <c r="B99" s="130" t="s">
        <v>105</v>
      </c>
      <c r="C99" s="131"/>
      <c r="D99" s="131"/>
      <c r="E99" s="132"/>
      <c r="F99" s="24">
        <f>SUM(F94:F98)</f>
        <v>0</v>
      </c>
    </row>
    <row r="100" spans="1:6" x14ac:dyDescent="0.35">
      <c r="A100" s="12">
        <v>900</v>
      </c>
      <c r="B100" s="16" t="s">
        <v>113</v>
      </c>
      <c r="C100" s="10"/>
      <c r="D100" s="10"/>
      <c r="E100" s="10"/>
      <c r="F100" s="19"/>
    </row>
    <row r="101" spans="1:6" x14ac:dyDescent="0.35">
      <c r="A101" s="4">
        <v>901</v>
      </c>
      <c r="B101" s="14" t="s">
        <v>107</v>
      </c>
      <c r="C101" s="6" t="s">
        <v>10</v>
      </c>
      <c r="D101" s="6">
        <v>42</v>
      </c>
      <c r="E101" s="7"/>
      <c r="F101" s="18">
        <f>E101*D101</f>
        <v>0</v>
      </c>
    </row>
    <row r="102" spans="1:6" x14ac:dyDescent="0.35">
      <c r="A102" s="4">
        <v>902</v>
      </c>
      <c r="B102" s="14" t="s">
        <v>108</v>
      </c>
      <c r="C102" s="6" t="s">
        <v>10</v>
      </c>
      <c r="D102" s="6">
        <v>58</v>
      </c>
      <c r="E102" s="7"/>
      <c r="F102" s="18">
        <f>E102*D102</f>
        <v>0</v>
      </c>
    </row>
    <row r="103" spans="1:6" x14ac:dyDescent="0.35">
      <c r="A103" s="4"/>
      <c r="B103" s="159" t="s">
        <v>117</v>
      </c>
      <c r="C103" s="165"/>
      <c r="D103" s="165"/>
      <c r="E103" s="165"/>
      <c r="F103" s="19">
        <f>SUM(F101:F102)</f>
        <v>0</v>
      </c>
    </row>
    <row r="104" spans="1:6" x14ac:dyDescent="0.35">
      <c r="A104" s="12">
        <v>1000</v>
      </c>
      <c r="B104" s="16" t="s">
        <v>116</v>
      </c>
      <c r="C104" s="10"/>
      <c r="D104" s="10"/>
      <c r="E104" s="10"/>
      <c r="F104" s="19"/>
    </row>
    <row r="105" spans="1:6" x14ac:dyDescent="0.35">
      <c r="A105" s="4">
        <v>1001</v>
      </c>
      <c r="B105" s="5" t="s">
        <v>328</v>
      </c>
      <c r="C105" s="6" t="s">
        <v>8</v>
      </c>
      <c r="D105" s="6">
        <v>1</v>
      </c>
      <c r="E105" s="36"/>
      <c r="F105" s="18">
        <f>E105*D105</f>
        <v>0</v>
      </c>
    </row>
    <row r="106" spans="1:6" x14ac:dyDescent="0.35">
      <c r="A106" s="4">
        <v>1002</v>
      </c>
      <c r="B106" s="5" t="s">
        <v>292</v>
      </c>
      <c r="C106" s="6" t="s">
        <v>8</v>
      </c>
      <c r="D106" s="6">
        <v>1</v>
      </c>
      <c r="E106" s="36"/>
      <c r="F106" s="18">
        <f t="shared" ref="F106:F112" si="6">E106*D106</f>
        <v>0</v>
      </c>
    </row>
    <row r="107" spans="1:6" x14ac:dyDescent="0.35">
      <c r="A107" s="4">
        <v>1003</v>
      </c>
      <c r="B107" s="5" t="s">
        <v>329</v>
      </c>
      <c r="C107" s="6" t="s">
        <v>30</v>
      </c>
      <c r="D107" s="6">
        <v>4</v>
      </c>
      <c r="E107" s="36"/>
      <c r="F107" s="18">
        <f t="shared" si="6"/>
        <v>0</v>
      </c>
    </row>
    <row r="108" spans="1:6" x14ac:dyDescent="0.35">
      <c r="A108" s="4">
        <v>1004</v>
      </c>
      <c r="B108" s="15" t="s">
        <v>115</v>
      </c>
      <c r="C108" s="6" t="s">
        <v>30</v>
      </c>
      <c r="D108" s="6">
        <v>4</v>
      </c>
      <c r="E108" s="7"/>
      <c r="F108" s="18">
        <f t="shared" si="6"/>
        <v>0</v>
      </c>
    </row>
    <row r="109" spans="1:6" x14ac:dyDescent="0.35">
      <c r="A109" s="4">
        <v>1005</v>
      </c>
      <c r="B109" s="15" t="s">
        <v>109</v>
      </c>
      <c r="C109" s="6" t="s">
        <v>30</v>
      </c>
      <c r="D109" s="6">
        <v>2</v>
      </c>
      <c r="E109" s="7"/>
      <c r="F109" s="18">
        <f t="shared" si="6"/>
        <v>0</v>
      </c>
    </row>
    <row r="110" spans="1:6" x14ac:dyDescent="0.35">
      <c r="A110" s="4">
        <v>1006</v>
      </c>
      <c r="B110" s="15" t="s">
        <v>110</v>
      </c>
      <c r="C110" s="6" t="s">
        <v>30</v>
      </c>
      <c r="D110" s="6">
        <v>2</v>
      </c>
      <c r="E110" s="7"/>
      <c r="F110" s="18">
        <f t="shared" si="6"/>
        <v>0</v>
      </c>
    </row>
    <row r="111" spans="1:6" x14ac:dyDescent="0.35">
      <c r="A111" s="4">
        <v>1007</v>
      </c>
      <c r="B111" s="15" t="s">
        <v>111</v>
      </c>
      <c r="C111" s="6" t="s">
        <v>30</v>
      </c>
      <c r="D111" s="6">
        <v>4</v>
      </c>
      <c r="E111" s="7"/>
      <c r="F111" s="18">
        <f t="shared" si="6"/>
        <v>0</v>
      </c>
    </row>
    <row r="112" spans="1:6" x14ac:dyDescent="0.35">
      <c r="A112" s="4">
        <v>1008</v>
      </c>
      <c r="B112" s="15" t="s">
        <v>112</v>
      </c>
      <c r="C112" s="6" t="s">
        <v>30</v>
      </c>
      <c r="D112" s="6">
        <v>4</v>
      </c>
      <c r="E112" s="7"/>
      <c r="F112" s="18">
        <f t="shared" si="6"/>
        <v>0</v>
      </c>
    </row>
    <row r="113" spans="1:6" x14ac:dyDescent="0.35">
      <c r="A113" s="4"/>
      <c r="B113" s="159" t="s">
        <v>118</v>
      </c>
      <c r="C113" s="159"/>
      <c r="D113" s="159"/>
      <c r="E113" s="159"/>
      <c r="F113" s="19">
        <f>SUM(F105:F112)</f>
        <v>0</v>
      </c>
    </row>
    <row r="114" spans="1:6" x14ac:dyDescent="0.35">
      <c r="A114" s="12">
        <v>1100</v>
      </c>
      <c r="B114" s="16" t="s">
        <v>121</v>
      </c>
      <c r="C114" s="6"/>
      <c r="D114" s="6"/>
      <c r="E114" s="10"/>
      <c r="F114" s="19"/>
    </row>
    <row r="115" spans="1:6" ht="25" x14ac:dyDescent="0.35">
      <c r="A115" s="4">
        <v>901</v>
      </c>
      <c r="B115" s="15" t="s">
        <v>123</v>
      </c>
      <c r="C115" s="6" t="s">
        <v>36</v>
      </c>
      <c r="D115" s="6">
        <v>85</v>
      </c>
      <c r="E115" s="36"/>
      <c r="F115" s="18">
        <f>E115*D115</f>
        <v>0</v>
      </c>
    </row>
    <row r="116" spans="1:6" ht="16.5" x14ac:dyDescent="0.35">
      <c r="A116" s="4">
        <v>902</v>
      </c>
      <c r="B116" s="14" t="s">
        <v>119</v>
      </c>
      <c r="C116" s="6" t="s">
        <v>120</v>
      </c>
      <c r="D116" s="6">
        <v>53</v>
      </c>
      <c r="E116" s="7"/>
      <c r="F116" s="18">
        <f>E116*D116</f>
        <v>0</v>
      </c>
    </row>
    <row r="117" spans="1:6" ht="15" thickBot="1" x14ac:dyDescent="0.4">
      <c r="A117" s="32"/>
      <c r="B117" s="166" t="s">
        <v>122</v>
      </c>
      <c r="C117" s="166"/>
      <c r="D117" s="166"/>
      <c r="E117" s="166"/>
      <c r="F117" s="24">
        <f>SUM(F115:F116)</f>
        <v>0</v>
      </c>
    </row>
    <row r="118" spans="1:6" s="46" customFormat="1" ht="16" thickBot="1" x14ac:dyDescent="0.4">
      <c r="A118" s="170" t="s">
        <v>124</v>
      </c>
      <c r="B118" s="171"/>
      <c r="C118" s="167">
        <f>SUM(F117,F113,F103,F99,F92,F89,F81,F74)</f>
        <v>0</v>
      </c>
      <c r="D118" s="168"/>
      <c r="E118" s="168"/>
      <c r="F118" s="169"/>
    </row>
    <row r="119" spans="1:6" s="46" customFormat="1" ht="15.5" x14ac:dyDescent="0.35">
      <c r="A119" s="114" t="s">
        <v>134</v>
      </c>
      <c r="B119" s="115" t="s">
        <v>158</v>
      </c>
      <c r="C119" s="116"/>
      <c r="D119" s="123"/>
      <c r="E119" s="123"/>
      <c r="F119" s="124"/>
    </row>
    <row r="120" spans="1:6" x14ac:dyDescent="0.35">
      <c r="A120" s="12">
        <v>200</v>
      </c>
      <c r="B120" s="13" t="s">
        <v>136</v>
      </c>
      <c r="C120" s="10"/>
      <c r="D120" s="10"/>
      <c r="E120" s="10"/>
      <c r="F120" s="19"/>
    </row>
    <row r="121" spans="1:6" x14ac:dyDescent="0.35">
      <c r="A121" s="4">
        <v>201</v>
      </c>
      <c r="B121" s="14" t="s">
        <v>137</v>
      </c>
      <c r="C121" s="6" t="s">
        <v>14</v>
      </c>
      <c r="D121" s="6">
        <f>22.4*2</f>
        <v>44.8</v>
      </c>
      <c r="E121" s="7"/>
      <c r="F121" s="18">
        <f>E121*D121</f>
        <v>0</v>
      </c>
    </row>
    <row r="122" spans="1:6" x14ac:dyDescent="0.35">
      <c r="A122" s="4">
        <v>202</v>
      </c>
      <c r="B122" s="14" t="s">
        <v>138</v>
      </c>
      <c r="C122" s="6" t="s">
        <v>14</v>
      </c>
      <c r="D122" s="6">
        <f>0.45*2</f>
        <v>0.9</v>
      </c>
      <c r="E122" s="7"/>
      <c r="F122" s="18">
        <f t="shared" ref="F122:F130" si="7">E122*D122</f>
        <v>0</v>
      </c>
    </row>
    <row r="123" spans="1:6" x14ac:dyDescent="0.35">
      <c r="A123" s="4">
        <v>203</v>
      </c>
      <c r="B123" s="14" t="s">
        <v>139</v>
      </c>
      <c r="C123" s="6" t="s">
        <v>14</v>
      </c>
      <c r="D123" s="6">
        <f>8*2</f>
        <v>16</v>
      </c>
      <c r="E123" s="7"/>
      <c r="F123" s="18">
        <f t="shared" si="7"/>
        <v>0</v>
      </c>
    </row>
    <row r="124" spans="1:6" x14ac:dyDescent="0.35">
      <c r="A124" s="4">
        <v>204</v>
      </c>
      <c r="B124" s="14" t="s">
        <v>140</v>
      </c>
      <c r="C124" s="6" t="s">
        <v>14</v>
      </c>
      <c r="D124" s="6">
        <f>0.4*2</f>
        <v>0.8</v>
      </c>
      <c r="E124" s="7"/>
      <c r="F124" s="18">
        <f t="shared" si="7"/>
        <v>0</v>
      </c>
    </row>
    <row r="125" spans="1:6" ht="27" x14ac:dyDescent="0.35">
      <c r="A125" s="4">
        <v>205</v>
      </c>
      <c r="B125" s="15" t="s">
        <v>141</v>
      </c>
      <c r="C125" s="6" t="s">
        <v>14</v>
      </c>
      <c r="D125" s="6">
        <f>4.55*2</f>
        <v>9.1</v>
      </c>
      <c r="E125" s="7"/>
      <c r="F125" s="18">
        <f t="shared" si="7"/>
        <v>0</v>
      </c>
    </row>
    <row r="126" spans="1:6" x14ac:dyDescent="0.35">
      <c r="A126" s="4">
        <v>206</v>
      </c>
      <c r="B126" s="14" t="s">
        <v>142</v>
      </c>
      <c r="C126" s="6" t="s">
        <v>10</v>
      </c>
      <c r="D126" s="6">
        <f>32.64*2</f>
        <v>65.28</v>
      </c>
      <c r="E126" s="7"/>
      <c r="F126" s="18">
        <f t="shared" si="7"/>
        <v>0</v>
      </c>
    </row>
    <row r="127" spans="1:6" x14ac:dyDescent="0.35">
      <c r="A127" s="4">
        <v>207</v>
      </c>
      <c r="B127" s="15" t="s">
        <v>143</v>
      </c>
      <c r="C127" s="6" t="s">
        <v>10</v>
      </c>
      <c r="D127" s="6">
        <f>D126</f>
        <v>65.28</v>
      </c>
      <c r="E127" s="7"/>
      <c r="F127" s="18">
        <f t="shared" si="7"/>
        <v>0</v>
      </c>
    </row>
    <row r="128" spans="1:6" x14ac:dyDescent="0.35">
      <c r="A128" s="4">
        <v>208</v>
      </c>
      <c r="B128" s="15" t="s">
        <v>144</v>
      </c>
      <c r="C128" s="6" t="s">
        <v>14</v>
      </c>
      <c r="D128" s="6">
        <f>1.14*2</f>
        <v>2.2799999999999998</v>
      </c>
      <c r="E128" s="6"/>
      <c r="F128" s="18">
        <f t="shared" si="7"/>
        <v>0</v>
      </c>
    </row>
    <row r="129" spans="1:10" x14ac:dyDescent="0.35">
      <c r="A129" s="4">
        <v>207</v>
      </c>
      <c r="B129" s="14" t="s">
        <v>145</v>
      </c>
      <c r="C129" s="6" t="s">
        <v>10</v>
      </c>
      <c r="D129" s="6">
        <f>26*2</f>
        <v>52</v>
      </c>
      <c r="E129" s="6"/>
      <c r="F129" s="18">
        <f t="shared" si="7"/>
        <v>0</v>
      </c>
    </row>
    <row r="130" spans="1:10" x14ac:dyDescent="0.35">
      <c r="A130" s="4">
        <v>208</v>
      </c>
      <c r="B130" s="15" t="s">
        <v>146</v>
      </c>
      <c r="C130" s="6" t="s">
        <v>10</v>
      </c>
      <c r="D130" s="6">
        <f>52*2</f>
        <v>104</v>
      </c>
      <c r="E130" s="6"/>
      <c r="F130" s="18">
        <f t="shared" si="7"/>
        <v>0</v>
      </c>
    </row>
    <row r="131" spans="1:10" x14ac:dyDescent="0.35">
      <c r="A131" s="4"/>
      <c r="B131" s="159" t="s">
        <v>147</v>
      </c>
      <c r="C131" s="159"/>
      <c r="D131" s="159"/>
      <c r="E131" s="159"/>
      <c r="F131" s="19">
        <f>SUM(F121:F130)</f>
        <v>0</v>
      </c>
    </row>
    <row r="132" spans="1:10" x14ac:dyDescent="0.35">
      <c r="A132" s="12">
        <v>300</v>
      </c>
      <c r="B132" s="13" t="s">
        <v>32</v>
      </c>
      <c r="C132" s="10"/>
      <c r="D132" s="10"/>
      <c r="E132" s="10"/>
      <c r="F132" s="19"/>
    </row>
    <row r="133" spans="1:10" ht="27" x14ac:dyDescent="0.35">
      <c r="A133" s="4">
        <v>301</v>
      </c>
      <c r="B133" s="15" t="s">
        <v>148</v>
      </c>
      <c r="C133" s="6" t="s">
        <v>10</v>
      </c>
      <c r="D133" s="6">
        <f>15*2</f>
        <v>30</v>
      </c>
      <c r="E133" s="36"/>
      <c r="F133" s="18">
        <f>E133*D133</f>
        <v>0</v>
      </c>
    </row>
    <row r="134" spans="1:10" x14ac:dyDescent="0.35">
      <c r="A134" s="4"/>
      <c r="B134" s="159" t="s">
        <v>23</v>
      </c>
      <c r="C134" s="159"/>
      <c r="D134" s="159"/>
      <c r="E134" s="159"/>
      <c r="F134" s="19">
        <f>F133</f>
        <v>0</v>
      </c>
    </row>
    <row r="135" spans="1:10" x14ac:dyDescent="0.35">
      <c r="A135" s="12">
        <v>400</v>
      </c>
      <c r="B135" s="13" t="s">
        <v>149</v>
      </c>
      <c r="C135" s="10"/>
      <c r="D135" s="10"/>
      <c r="E135" s="10"/>
      <c r="F135" s="19"/>
    </row>
    <row r="136" spans="1:10" x14ac:dyDescent="0.35">
      <c r="A136" s="4">
        <v>401</v>
      </c>
      <c r="B136" s="5" t="s">
        <v>150</v>
      </c>
      <c r="C136" s="6" t="s">
        <v>30</v>
      </c>
      <c r="D136" s="6">
        <v>4</v>
      </c>
      <c r="E136" s="5"/>
      <c r="F136" s="18">
        <f>E136*D136</f>
        <v>0</v>
      </c>
    </row>
    <row r="137" spans="1:10" x14ac:dyDescent="0.35">
      <c r="A137" s="4"/>
      <c r="B137" s="159" t="s">
        <v>151</v>
      </c>
      <c r="C137" s="159"/>
      <c r="D137" s="159"/>
      <c r="E137" s="159"/>
      <c r="F137" s="19">
        <f>F136</f>
        <v>0</v>
      </c>
    </row>
    <row r="138" spans="1:10" x14ac:dyDescent="0.35">
      <c r="A138" s="12">
        <v>500</v>
      </c>
      <c r="B138" s="16" t="s">
        <v>152</v>
      </c>
      <c r="C138" s="5"/>
      <c r="D138" s="5"/>
      <c r="E138" s="17"/>
      <c r="F138" s="18"/>
    </row>
    <row r="139" spans="1:10" x14ac:dyDescent="0.35">
      <c r="A139" s="4">
        <v>501</v>
      </c>
      <c r="B139" s="5" t="s">
        <v>60</v>
      </c>
      <c r="C139" s="6" t="s">
        <v>10</v>
      </c>
      <c r="D139" s="6">
        <f>52*2</f>
        <v>104</v>
      </c>
      <c r="E139" s="17"/>
      <c r="F139" s="18">
        <f>E139*D139</f>
        <v>0</v>
      </c>
    </row>
    <row r="140" spans="1:10" x14ac:dyDescent="0.35">
      <c r="A140" s="4">
        <v>502</v>
      </c>
      <c r="B140" s="21" t="s">
        <v>153</v>
      </c>
      <c r="C140" s="6" t="s">
        <v>10</v>
      </c>
      <c r="D140" s="6">
        <f>52*2</f>
        <v>104</v>
      </c>
      <c r="E140" s="7"/>
      <c r="F140" s="18">
        <f>E140*D140</f>
        <v>0</v>
      </c>
    </row>
    <row r="141" spans="1:10" x14ac:dyDescent="0.35">
      <c r="A141" s="4">
        <v>504</v>
      </c>
      <c r="B141" s="21" t="s">
        <v>63</v>
      </c>
      <c r="C141" s="6" t="s">
        <v>10</v>
      </c>
      <c r="D141" s="6">
        <f>20.4*2</f>
        <v>40.799999999999997</v>
      </c>
      <c r="E141" s="17"/>
      <c r="F141" s="18">
        <f>E141*D141</f>
        <v>0</v>
      </c>
    </row>
    <row r="142" spans="1:10" x14ac:dyDescent="0.35">
      <c r="A142" s="4"/>
      <c r="B142" s="159" t="s">
        <v>40</v>
      </c>
      <c r="C142" s="159"/>
      <c r="D142" s="159"/>
      <c r="E142" s="159"/>
      <c r="F142" s="19">
        <f>SUM(F139:F141)</f>
        <v>0</v>
      </c>
    </row>
    <row r="143" spans="1:10" x14ac:dyDescent="0.35">
      <c r="A143" s="12">
        <v>600</v>
      </c>
      <c r="B143" s="16" t="s">
        <v>45</v>
      </c>
      <c r="C143" s="10"/>
      <c r="D143" s="10"/>
      <c r="E143" s="27"/>
      <c r="F143" s="19"/>
    </row>
    <row r="144" spans="1:10" x14ac:dyDescent="0.35">
      <c r="A144" s="4">
        <v>601</v>
      </c>
      <c r="B144" s="21" t="s">
        <v>154</v>
      </c>
      <c r="C144" s="6" t="s">
        <v>8</v>
      </c>
      <c r="D144" s="44">
        <v>2</v>
      </c>
      <c r="E144" s="7"/>
      <c r="F144" s="8">
        <f>E144*D144</f>
        <v>0</v>
      </c>
      <c r="J144" s="37"/>
    </row>
    <row r="145" spans="1:9" x14ac:dyDescent="0.35">
      <c r="A145" s="4"/>
      <c r="B145" s="143" t="s">
        <v>44</v>
      </c>
      <c r="C145" s="144"/>
      <c r="D145" s="144"/>
      <c r="E145" s="145"/>
      <c r="F145" s="11">
        <f>F144</f>
        <v>0</v>
      </c>
    </row>
    <row r="146" spans="1:9" x14ac:dyDescent="0.35">
      <c r="A146" s="12">
        <v>700</v>
      </c>
      <c r="B146" s="41" t="s">
        <v>155</v>
      </c>
      <c r="C146" s="10"/>
      <c r="D146" s="10"/>
      <c r="E146" s="42"/>
      <c r="F146" s="11"/>
    </row>
    <row r="147" spans="1:9" ht="25" x14ac:dyDescent="0.35">
      <c r="A147" s="4">
        <v>701</v>
      </c>
      <c r="B147" s="21" t="s">
        <v>156</v>
      </c>
      <c r="C147" s="6" t="s">
        <v>8</v>
      </c>
      <c r="D147" s="6">
        <v>2</v>
      </c>
      <c r="E147" s="7"/>
      <c r="F147" s="8">
        <f>E147*D147</f>
        <v>0</v>
      </c>
    </row>
    <row r="148" spans="1:9" ht="15" thickBot="1" x14ac:dyDescent="0.4">
      <c r="A148" s="32"/>
      <c r="B148" s="160" t="s">
        <v>58</v>
      </c>
      <c r="C148" s="160"/>
      <c r="D148" s="160"/>
      <c r="E148" s="160"/>
      <c r="F148" s="43">
        <f>F147</f>
        <v>0</v>
      </c>
    </row>
    <row r="149" spans="1:9" s="46" customFormat="1" ht="16" thickBot="1" x14ac:dyDescent="0.4">
      <c r="A149" s="161" t="s">
        <v>133</v>
      </c>
      <c r="B149" s="162"/>
      <c r="C149" s="163">
        <f>SUM(F148,F145,F142,F137,F134,F131)</f>
        <v>0</v>
      </c>
      <c r="D149" s="163"/>
      <c r="E149" s="163"/>
      <c r="F149" s="164"/>
    </row>
    <row r="152" spans="1:9" ht="18" x14ac:dyDescent="0.4">
      <c r="A152" s="151" t="s">
        <v>169</v>
      </c>
      <c r="B152" s="151"/>
      <c r="C152" s="151"/>
      <c r="D152" s="151"/>
      <c r="E152" s="151"/>
      <c r="F152" s="151"/>
    </row>
    <row r="153" spans="1:9" ht="15" thickBot="1" x14ac:dyDescent="0.4"/>
    <row r="154" spans="1:9" ht="16.5" x14ac:dyDescent="0.35">
      <c r="A154" s="45" t="s">
        <v>160</v>
      </c>
      <c r="B154" s="152" t="s">
        <v>161</v>
      </c>
      <c r="C154" s="153"/>
      <c r="D154" s="154"/>
      <c r="E154" s="155" t="s">
        <v>162</v>
      </c>
      <c r="F154" s="156"/>
    </row>
    <row r="155" spans="1:9" ht="16.5" x14ac:dyDescent="0.35">
      <c r="A155" s="38" t="s">
        <v>90</v>
      </c>
      <c r="B155" s="146" t="s">
        <v>6</v>
      </c>
      <c r="C155" s="147"/>
      <c r="D155" s="148"/>
      <c r="E155" s="149">
        <f>C10</f>
        <v>0</v>
      </c>
      <c r="F155" s="150"/>
    </row>
    <row r="156" spans="1:9" ht="16.5" x14ac:dyDescent="0.35">
      <c r="A156" s="38" t="s">
        <v>91</v>
      </c>
      <c r="B156" s="146" t="s">
        <v>165</v>
      </c>
      <c r="C156" s="147"/>
      <c r="D156" s="148"/>
      <c r="E156" s="149">
        <f>C69</f>
        <v>0</v>
      </c>
      <c r="F156" s="150"/>
    </row>
    <row r="157" spans="1:9" ht="16.5" x14ac:dyDescent="0.35">
      <c r="A157" s="38" t="s">
        <v>94</v>
      </c>
      <c r="B157" s="146" t="s">
        <v>166</v>
      </c>
      <c r="C157" s="147"/>
      <c r="D157" s="148"/>
      <c r="E157" s="149">
        <f>C118</f>
        <v>0</v>
      </c>
      <c r="F157" s="150"/>
    </row>
    <row r="158" spans="1:9" ht="16.5" x14ac:dyDescent="0.35">
      <c r="A158" s="38" t="s">
        <v>134</v>
      </c>
      <c r="B158" s="146" t="s">
        <v>168</v>
      </c>
      <c r="C158" s="147"/>
      <c r="D158" s="148"/>
      <c r="E158" s="149">
        <f>C149</f>
        <v>0</v>
      </c>
      <c r="F158" s="150"/>
      <c r="I158" s="37"/>
    </row>
    <row r="159" spans="1:9" ht="17" thickBot="1" x14ac:dyDescent="0.4">
      <c r="A159" s="138" t="s">
        <v>69</v>
      </c>
      <c r="B159" s="139"/>
      <c r="C159" s="139"/>
      <c r="D159" s="140"/>
      <c r="E159" s="141">
        <f>SUM(E158,E157,E156,E155)</f>
        <v>0</v>
      </c>
      <c r="F159" s="142"/>
    </row>
  </sheetData>
  <mergeCells count="43">
    <mergeCell ref="A69:B69"/>
    <mergeCell ref="B99:E99"/>
    <mergeCell ref="C69:F69"/>
    <mergeCell ref="B74:E74"/>
    <mergeCell ref="B81:E81"/>
    <mergeCell ref="B89:E89"/>
    <mergeCell ref="B92:E92"/>
    <mergeCell ref="B131:E131"/>
    <mergeCell ref="B103:E103"/>
    <mergeCell ref="B113:E113"/>
    <mergeCell ref="B117:E117"/>
    <mergeCell ref="C118:F118"/>
    <mergeCell ref="A118:B118"/>
    <mergeCell ref="B156:D156"/>
    <mergeCell ref="E156:F156"/>
    <mergeCell ref="B134:E134"/>
    <mergeCell ref="B137:E137"/>
    <mergeCell ref="B142:E142"/>
    <mergeCell ref="B145:E145"/>
    <mergeCell ref="B148:E148"/>
    <mergeCell ref="A149:B149"/>
    <mergeCell ref="C149:F149"/>
    <mergeCell ref="A3:F3"/>
    <mergeCell ref="B16:E16"/>
    <mergeCell ref="B23:E23"/>
    <mergeCell ref="B30:E30"/>
    <mergeCell ref="B38:E38"/>
    <mergeCell ref="B64:E64"/>
    <mergeCell ref="B68:E68"/>
    <mergeCell ref="C10:F10"/>
    <mergeCell ref="A159:D159"/>
    <mergeCell ref="E159:F159"/>
    <mergeCell ref="B46:E46"/>
    <mergeCell ref="B58:E58"/>
    <mergeCell ref="B157:D157"/>
    <mergeCell ref="E157:F157"/>
    <mergeCell ref="B158:D158"/>
    <mergeCell ref="E158:F158"/>
    <mergeCell ref="A152:F152"/>
    <mergeCell ref="B154:D154"/>
    <mergeCell ref="E154:F154"/>
    <mergeCell ref="B155:D155"/>
    <mergeCell ref="E155:F1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2FBB3-BC44-4EBD-B1C8-9592A5E5500D}">
  <dimension ref="A3:F237"/>
  <sheetViews>
    <sheetView topLeftCell="A220" workbookViewId="0">
      <selection activeCell="I14" sqref="I14"/>
    </sheetView>
  </sheetViews>
  <sheetFormatPr baseColWidth="10" defaultRowHeight="14.5" x14ac:dyDescent="0.35"/>
  <cols>
    <col min="1" max="1" width="10" customWidth="1"/>
    <col min="2" max="2" width="62.1796875" customWidth="1"/>
    <col min="5" max="5" width="14.26953125" customWidth="1"/>
    <col min="6" max="6" width="14" customWidth="1"/>
  </cols>
  <sheetData>
    <row r="3" spans="1:6" ht="55.9" customHeight="1" x14ac:dyDescent="0.4">
      <c r="A3" s="175" t="s">
        <v>333</v>
      </c>
      <c r="B3" s="175"/>
      <c r="C3" s="175"/>
      <c r="D3" s="175"/>
      <c r="E3" s="175"/>
      <c r="F3" s="175"/>
    </row>
    <row r="4" spans="1:6" ht="15" thickBot="1" x14ac:dyDescent="0.4"/>
    <row r="5" spans="1:6" ht="15" thickBot="1" x14ac:dyDescent="0.4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</row>
    <row r="6" spans="1:6" s="46" customFormat="1" ht="15.5" x14ac:dyDescent="0.35">
      <c r="A6" s="104" t="s">
        <v>90</v>
      </c>
      <c r="B6" s="105" t="s">
        <v>6</v>
      </c>
      <c r="C6" s="106"/>
      <c r="D6" s="106"/>
      <c r="E6" s="106"/>
      <c r="F6" s="107"/>
    </row>
    <row r="7" spans="1:6" x14ac:dyDescent="0.35">
      <c r="A7" s="4">
        <v>101</v>
      </c>
      <c r="B7" s="5" t="s">
        <v>7</v>
      </c>
      <c r="C7" s="6" t="s">
        <v>8</v>
      </c>
      <c r="D7" s="6">
        <v>1</v>
      </c>
      <c r="E7" s="7"/>
      <c r="F7" s="8">
        <f>E7*D7</f>
        <v>0</v>
      </c>
    </row>
    <row r="8" spans="1:6" x14ac:dyDescent="0.35">
      <c r="A8" s="4">
        <v>102</v>
      </c>
      <c r="B8" s="5" t="s">
        <v>74</v>
      </c>
      <c r="C8" s="6" t="s">
        <v>8</v>
      </c>
      <c r="D8" s="6">
        <v>1</v>
      </c>
      <c r="E8" s="7"/>
      <c r="F8" s="8">
        <f>E8*D8</f>
        <v>0</v>
      </c>
    </row>
    <row r="9" spans="1:6" x14ac:dyDescent="0.35">
      <c r="A9" s="4">
        <v>103</v>
      </c>
      <c r="B9" s="5" t="s">
        <v>9</v>
      </c>
      <c r="C9" s="6" t="s">
        <v>10</v>
      </c>
      <c r="D9" s="6">
        <v>450</v>
      </c>
      <c r="E9" s="7"/>
      <c r="F9" s="8">
        <f>E9*D9</f>
        <v>0</v>
      </c>
    </row>
    <row r="10" spans="1:6" s="46" customFormat="1" ht="15.5" x14ac:dyDescent="0.35">
      <c r="A10" s="118"/>
      <c r="B10" s="108" t="s">
        <v>330</v>
      </c>
      <c r="C10" s="176">
        <f>SUM(F7:F9)</f>
        <v>0</v>
      </c>
      <c r="D10" s="136"/>
      <c r="E10" s="136"/>
      <c r="F10" s="137"/>
    </row>
    <row r="11" spans="1:6" s="46" customFormat="1" ht="15.5" x14ac:dyDescent="0.35">
      <c r="A11" s="110" t="s">
        <v>91</v>
      </c>
      <c r="B11" s="111" t="s">
        <v>171</v>
      </c>
      <c r="C11" s="112"/>
      <c r="D11" s="112"/>
      <c r="E11" s="112"/>
      <c r="F11" s="113"/>
    </row>
    <row r="12" spans="1:6" x14ac:dyDescent="0.35">
      <c r="A12" s="12">
        <v>200</v>
      </c>
      <c r="B12" s="13" t="s">
        <v>11</v>
      </c>
      <c r="C12" s="10"/>
      <c r="D12" s="10"/>
      <c r="E12" s="10"/>
      <c r="F12" s="11"/>
    </row>
    <row r="13" spans="1:6" x14ac:dyDescent="0.35">
      <c r="A13" s="4">
        <v>201</v>
      </c>
      <c r="B13" s="14" t="s">
        <v>12</v>
      </c>
      <c r="C13" s="6" t="s">
        <v>10</v>
      </c>
      <c r="D13" s="6">
        <v>60</v>
      </c>
      <c r="E13" s="6"/>
      <c r="F13" s="8">
        <f>E13*D13</f>
        <v>0</v>
      </c>
    </row>
    <row r="14" spans="1:6" x14ac:dyDescent="0.35">
      <c r="A14" s="4">
        <v>202</v>
      </c>
      <c r="B14" s="14" t="s">
        <v>13</v>
      </c>
      <c r="C14" s="6" t="s">
        <v>14</v>
      </c>
      <c r="D14" s="6">
        <v>30</v>
      </c>
      <c r="E14" s="7"/>
      <c r="F14" s="8">
        <f>E14*D14</f>
        <v>0</v>
      </c>
    </row>
    <row r="15" spans="1:6" x14ac:dyDescent="0.35">
      <c r="A15" s="4">
        <v>203</v>
      </c>
      <c r="B15" s="14" t="s">
        <v>15</v>
      </c>
      <c r="C15" s="6" t="s">
        <v>14</v>
      </c>
      <c r="D15" s="6">
        <v>48</v>
      </c>
      <c r="E15" s="7"/>
      <c r="F15" s="8">
        <f>E15*D15</f>
        <v>0</v>
      </c>
    </row>
    <row r="16" spans="1:6" x14ac:dyDescent="0.35">
      <c r="A16" s="9"/>
      <c r="B16" s="130" t="s">
        <v>16</v>
      </c>
      <c r="C16" s="131"/>
      <c r="D16" s="131"/>
      <c r="E16" s="132"/>
      <c r="F16" s="11">
        <f>SUM(F13:F15)</f>
        <v>0</v>
      </c>
    </row>
    <row r="17" spans="1:6" x14ac:dyDescent="0.35">
      <c r="A17" s="12">
        <v>300</v>
      </c>
      <c r="B17" s="13" t="s">
        <v>17</v>
      </c>
      <c r="C17" s="10"/>
      <c r="D17" s="10"/>
      <c r="E17" s="10"/>
      <c r="F17" s="11"/>
    </row>
    <row r="18" spans="1:6" x14ac:dyDescent="0.35">
      <c r="A18" s="4">
        <v>301</v>
      </c>
      <c r="B18" s="14" t="s">
        <v>18</v>
      </c>
      <c r="C18" s="6" t="s">
        <v>14</v>
      </c>
      <c r="D18" s="6">
        <v>1.52</v>
      </c>
      <c r="E18" s="7"/>
      <c r="F18" s="8">
        <f>E18*D18</f>
        <v>0</v>
      </c>
    </row>
    <row r="19" spans="1:6" x14ac:dyDescent="0.35">
      <c r="A19" s="4">
        <v>302</v>
      </c>
      <c r="B19" s="14" t="s">
        <v>19</v>
      </c>
      <c r="C19" s="6" t="s">
        <v>10</v>
      </c>
      <c r="D19" s="6">
        <v>71</v>
      </c>
      <c r="E19" s="7"/>
      <c r="F19" s="8">
        <f>E19*D19</f>
        <v>0</v>
      </c>
    </row>
    <row r="20" spans="1:6" ht="27" x14ac:dyDescent="0.35">
      <c r="A20" s="4">
        <v>303</v>
      </c>
      <c r="B20" s="15" t="s">
        <v>20</v>
      </c>
      <c r="C20" s="6" t="s">
        <v>14</v>
      </c>
      <c r="D20" s="6">
        <v>3.72</v>
      </c>
      <c r="E20" s="36"/>
      <c r="F20" s="8">
        <f>E20*D20</f>
        <v>0</v>
      </c>
    </row>
    <row r="21" spans="1:6" x14ac:dyDescent="0.35">
      <c r="A21" s="4">
        <v>304</v>
      </c>
      <c r="B21" s="14" t="s">
        <v>21</v>
      </c>
      <c r="C21" s="6" t="s">
        <v>10</v>
      </c>
      <c r="D21" s="6">
        <v>60</v>
      </c>
      <c r="E21" s="7"/>
      <c r="F21" s="8">
        <f>E21*D21</f>
        <v>0</v>
      </c>
    </row>
    <row r="22" spans="1:6" x14ac:dyDescent="0.35">
      <c r="A22" s="4">
        <v>305</v>
      </c>
      <c r="B22" s="14" t="s">
        <v>22</v>
      </c>
      <c r="C22" s="6" t="s">
        <v>10</v>
      </c>
      <c r="D22" s="6">
        <v>60</v>
      </c>
      <c r="E22" s="7"/>
      <c r="F22" s="8">
        <f>E22*D22</f>
        <v>0</v>
      </c>
    </row>
    <row r="23" spans="1:6" x14ac:dyDescent="0.35">
      <c r="A23" s="9"/>
      <c r="B23" s="130" t="s">
        <v>23</v>
      </c>
      <c r="C23" s="131"/>
      <c r="D23" s="131"/>
      <c r="E23" s="132"/>
      <c r="F23" s="11">
        <f>SUM(F18:F22)</f>
        <v>0</v>
      </c>
    </row>
    <row r="24" spans="1:6" x14ac:dyDescent="0.35">
      <c r="A24" s="12">
        <v>400</v>
      </c>
      <c r="B24" s="16" t="s">
        <v>24</v>
      </c>
      <c r="C24" s="5"/>
      <c r="D24" s="5"/>
      <c r="E24" s="17"/>
      <c r="F24" s="18"/>
    </row>
    <row r="25" spans="1:6" x14ac:dyDescent="0.35">
      <c r="A25" s="4">
        <v>401</v>
      </c>
      <c r="B25" s="5" t="s">
        <v>25</v>
      </c>
      <c r="C25" s="6" t="s">
        <v>10</v>
      </c>
      <c r="D25" s="6">
        <v>177</v>
      </c>
      <c r="E25" s="17"/>
      <c r="F25" s="18">
        <f>E25*D25</f>
        <v>0</v>
      </c>
    </row>
    <row r="26" spans="1:6" x14ac:dyDescent="0.35">
      <c r="A26" s="4">
        <v>402</v>
      </c>
      <c r="B26" s="5" t="s">
        <v>26</v>
      </c>
      <c r="C26" s="6" t="s">
        <v>10</v>
      </c>
      <c r="D26" s="6">
        <v>407</v>
      </c>
      <c r="E26" s="17"/>
      <c r="F26" s="18">
        <f>E26*D26</f>
        <v>0</v>
      </c>
    </row>
    <row r="27" spans="1:6" ht="27" x14ac:dyDescent="0.35">
      <c r="A27" s="4">
        <v>403</v>
      </c>
      <c r="B27" s="15" t="s">
        <v>27</v>
      </c>
      <c r="C27" s="6" t="s">
        <v>14</v>
      </c>
      <c r="D27" s="6">
        <v>2.92</v>
      </c>
      <c r="E27" s="36"/>
      <c r="F27" s="8">
        <f>E27*D27</f>
        <v>0</v>
      </c>
    </row>
    <row r="28" spans="1:6" x14ac:dyDescent="0.35">
      <c r="A28" s="4">
        <v>404</v>
      </c>
      <c r="B28" s="5" t="s">
        <v>28</v>
      </c>
      <c r="C28" s="6" t="s">
        <v>10</v>
      </c>
      <c r="D28" s="6">
        <v>60</v>
      </c>
      <c r="E28" s="17"/>
      <c r="F28" s="18">
        <f>E28*D28</f>
        <v>0</v>
      </c>
    </row>
    <row r="29" spans="1:6" x14ac:dyDescent="0.35">
      <c r="A29" s="4">
        <v>405</v>
      </c>
      <c r="B29" s="5" t="s">
        <v>29</v>
      </c>
      <c r="C29" s="6" t="s">
        <v>30</v>
      </c>
      <c r="D29" s="6">
        <v>1</v>
      </c>
      <c r="E29" s="17"/>
      <c r="F29" s="18">
        <f>E29*D29</f>
        <v>0</v>
      </c>
    </row>
    <row r="30" spans="1:6" x14ac:dyDescent="0.35">
      <c r="A30" s="4"/>
      <c r="B30" s="130" t="s">
        <v>31</v>
      </c>
      <c r="C30" s="131"/>
      <c r="D30" s="131"/>
      <c r="E30" s="132"/>
      <c r="F30" s="11">
        <f>SUM(F25:F29)</f>
        <v>0</v>
      </c>
    </row>
    <row r="31" spans="1:6" x14ac:dyDescent="0.35">
      <c r="A31" s="12">
        <v>500</v>
      </c>
      <c r="B31" s="16" t="s">
        <v>32</v>
      </c>
      <c r="C31" s="5"/>
      <c r="D31" s="5"/>
      <c r="E31" s="17"/>
      <c r="F31" s="18"/>
    </row>
    <row r="32" spans="1:6" x14ac:dyDescent="0.35">
      <c r="A32" s="4">
        <v>501</v>
      </c>
      <c r="B32" s="5" t="s">
        <v>33</v>
      </c>
      <c r="C32" s="6" t="s">
        <v>30</v>
      </c>
      <c r="D32" s="6">
        <v>4</v>
      </c>
      <c r="E32" s="17"/>
      <c r="F32" s="18">
        <f t="shared" ref="F32:F37" si="0">E32*D32</f>
        <v>0</v>
      </c>
    </row>
    <row r="33" spans="1:6" ht="25" x14ac:dyDescent="0.35">
      <c r="A33" s="4">
        <v>502</v>
      </c>
      <c r="B33" s="15" t="s">
        <v>34</v>
      </c>
      <c r="C33" s="6" t="s">
        <v>14</v>
      </c>
      <c r="D33" s="6">
        <v>0.63</v>
      </c>
      <c r="E33" s="36"/>
      <c r="F33" s="8">
        <f t="shared" si="0"/>
        <v>0</v>
      </c>
    </row>
    <row r="34" spans="1:6" x14ac:dyDescent="0.35">
      <c r="A34" s="4">
        <v>503</v>
      </c>
      <c r="B34" s="5" t="s">
        <v>35</v>
      </c>
      <c r="C34" s="6" t="s">
        <v>36</v>
      </c>
      <c r="D34" s="6">
        <v>19</v>
      </c>
      <c r="E34" s="17"/>
      <c r="F34" s="18">
        <f t="shared" si="0"/>
        <v>0</v>
      </c>
    </row>
    <row r="35" spans="1:6" x14ac:dyDescent="0.35">
      <c r="A35" s="4">
        <v>504</v>
      </c>
      <c r="B35" s="5" t="s">
        <v>37</v>
      </c>
      <c r="C35" s="6" t="s">
        <v>10</v>
      </c>
      <c r="D35" s="6">
        <v>80</v>
      </c>
      <c r="E35" s="17"/>
      <c r="F35" s="18">
        <f t="shared" si="0"/>
        <v>0</v>
      </c>
    </row>
    <row r="36" spans="1:6" ht="25" x14ac:dyDescent="0.35">
      <c r="A36" s="4">
        <v>505</v>
      </c>
      <c r="B36" s="15" t="s">
        <v>38</v>
      </c>
      <c r="C36" s="6" t="s">
        <v>10</v>
      </c>
      <c r="D36" s="6">
        <v>80</v>
      </c>
      <c r="E36" s="6"/>
      <c r="F36" s="8">
        <f t="shared" si="0"/>
        <v>0</v>
      </c>
    </row>
    <row r="37" spans="1:6" x14ac:dyDescent="0.35">
      <c r="A37" s="4">
        <v>506</v>
      </c>
      <c r="B37" s="5" t="s">
        <v>39</v>
      </c>
      <c r="C37" s="6" t="s">
        <v>36</v>
      </c>
      <c r="D37" s="6">
        <v>10</v>
      </c>
      <c r="E37" s="7"/>
      <c r="F37" s="18">
        <f t="shared" si="0"/>
        <v>0</v>
      </c>
    </row>
    <row r="38" spans="1:6" x14ac:dyDescent="0.35">
      <c r="A38" s="12"/>
      <c r="B38" s="130" t="s">
        <v>40</v>
      </c>
      <c r="C38" s="131"/>
      <c r="D38" s="131"/>
      <c r="E38" s="132"/>
      <c r="F38" s="19">
        <f>SUM(F32:F37)</f>
        <v>0</v>
      </c>
    </row>
    <row r="39" spans="1:6" x14ac:dyDescent="0.35">
      <c r="A39" s="12">
        <v>600</v>
      </c>
      <c r="B39" s="13" t="s">
        <v>41</v>
      </c>
      <c r="C39" s="10"/>
      <c r="D39" s="10"/>
      <c r="E39" s="10"/>
      <c r="F39" s="19"/>
    </row>
    <row r="40" spans="1:6" x14ac:dyDescent="0.35">
      <c r="A40" s="4">
        <v>601</v>
      </c>
      <c r="B40" s="14" t="s">
        <v>70</v>
      </c>
      <c r="C40" s="6" t="s">
        <v>30</v>
      </c>
      <c r="D40" s="6">
        <v>1</v>
      </c>
      <c r="E40" s="7"/>
      <c r="F40" s="18">
        <f t="shared" ref="F40:F45" si="1">E40*D40</f>
        <v>0</v>
      </c>
    </row>
    <row r="41" spans="1:6" x14ac:dyDescent="0.35">
      <c r="A41" s="4">
        <v>602</v>
      </c>
      <c r="B41" s="14" t="s">
        <v>71</v>
      </c>
      <c r="C41" s="6" t="s">
        <v>30</v>
      </c>
      <c r="D41" s="6">
        <v>1</v>
      </c>
      <c r="E41" s="7"/>
      <c r="F41" s="18">
        <f t="shared" si="1"/>
        <v>0</v>
      </c>
    </row>
    <row r="42" spans="1:6" x14ac:dyDescent="0.35">
      <c r="A42" s="4">
        <v>603</v>
      </c>
      <c r="B42" s="14" t="s">
        <v>42</v>
      </c>
      <c r="C42" s="6" t="s">
        <v>30</v>
      </c>
      <c r="D42" s="6">
        <v>1</v>
      </c>
      <c r="E42" s="7"/>
      <c r="F42" s="18">
        <f t="shared" si="1"/>
        <v>0</v>
      </c>
    </row>
    <row r="43" spans="1:6" x14ac:dyDescent="0.35">
      <c r="A43" s="4">
        <v>604</v>
      </c>
      <c r="B43" s="14" t="s">
        <v>72</v>
      </c>
      <c r="C43" s="6" t="s">
        <v>30</v>
      </c>
      <c r="D43" s="6">
        <v>7</v>
      </c>
      <c r="E43" s="7"/>
      <c r="F43" s="8">
        <f t="shared" si="1"/>
        <v>0</v>
      </c>
    </row>
    <row r="44" spans="1:6" x14ac:dyDescent="0.35">
      <c r="A44" s="4">
        <v>605</v>
      </c>
      <c r="B44" s="14" t="s">
        <v>73</v>
      </c>
      <c r="C44" s="6" t="s">
        <v>30</v>
      </c>
      <c r="D44" s="6">
        <v>7</v>
      </c>
      <c r="E44" s="7"/>
      <c r="F44" s="8">
        <f t="shared" si="1"/>
        <v>0</v>
      </c>
    </row>
    <row r="45" spans="1:6" x14ac:dyDescent="0.35">
      <c r="A45" s="4">
        <v>606</v>
      </c>
      <c r="B45" s="14" t="s">
        <v>43</v>
      </c>
      <c r="C45" s="6" t="s">
        <v>30</v>
      </c>
      <c r="D45" s="6">
        <v>10</v>
      </c>
      <c r="E45" s="6"/>
      <c r="F45" s="8">
        <f t="shared" si="1"/>
        <v>0</v>
      </c>
    </row>
    <row r="46" spans="1:6" x14ac:dyDescent="0.35">
      <c r="A46" s="12"/>
      <c r="B46" s="130" t="s">
        <v>44</v>
      </c>
      <c r="C46" s="131"/>
      <c r="D46" s="131"/>
      <c r="E46" s="132"/>
      <c r="F46" s="19">
        <f>SUM(F40:F45)</f>
        <v>0</v>
      </c>
    </row>
    <row r="47" spans="1:6" x14ac:dyDescent="0.35">
      <c r="A47" s="12">
        <v>700</v>
      </c>
      <c r="B47" s="13" t="s">
        <v>45</v>
      </c>
      <c r="C47" s="10"/>
      <c r="D47" s="10"/>
      <c r="E47" s="10"/>
      <c r="F47" s="19"/>
    </row>
    <row r="48" spans="1:6" x14ac:dyDescent="0.35">
      <c r="A48" s="4">
        <v>701</v>
      </c>
      <c r="B48" s="14" t="s">
        <v>46</v>
      </c>
      <c r="C48" s="6" t="s">
        <v>47</v>
      </c>
      <c r="D48" s="6">
        <v>1</v>
      </c>
      <c r="E48" s="7"/>
      <c r="F48" s="18">
        <f>E48*D48</f>
        <v>0</v>
      </c>
    </row>
    <row r="49" spans="1:6" x14ac:dyDescent="0.35">
      <c r="A49" s="4">
        <v>702</v>
      </c>
      <c r="B49" s="14" t="s">
        <v>48</v>
      </c>
      <c r="C49" s="6" t="s">
        <v>47</v>
      </c>
      <c r="D49" s="6">
        <v>1</v>
      </c>
      <c r="E49" s="7"/>
      <c r="F49" s="18">
        <f t="shared" ref="F49:F57" si="2">E49*D49</f>
        <v>0</v>
      </c>
    </row>
    <row r="50" spans="1:6" x14ac:dyDescent="0.35">
      <c r="A50" s="4">
        <v>703</v>
      </c>
      <c r="B50" s="14" t="s">
        <v>49</v>
      </c>
      <c r="C50" s="6" t="s">
        <v>30</v>
      </c>
      <c r="D50" s="6">
        <v>5</v>
      </c>
      <c r="E50" s="7"/>
      <c r="F50" s="18">
        <f t="shared" si="2"/>
        <v>0</v>
      </c>
    </row>
    <row r="51" spans="1:6" x14ac:dyDescent="0.35">
      <c r="A51" s="4">
        <v>704</v>
      </c>
      <c r="B51" s="14" t="s">
        <v>50</v>
      </c>
      <c r="C51" s="6" t="s">
        <v>30</v>
      </c>
      <c r="D51" s="6">
        <v>5</v>
      </c>
      <c r="E51" s="7"/>
      <c r="F51" s="18">
        <f t="shared" si="2"/>
        <v>0</v>
      </c>
    </row>
    <row r="52" spans="1:6" x14ac:dyDescent="0.35">
      <c r="A52" s="4">
        <v>705</v>
      </c>
      <c r="B52" s="14" t="s">
        <v>51</v>
      </c>
      <c r="C52" s="6" t="s">
        <v>30</v>
      </c>
      <c r="D52" s="6">
        <v>1</v>
      </c>
      <c r="E52" s="7"/>
      <c r="F52" s="18">
        <f t="shared" si="2"/>
        <v>0</v>
      </c>
    </row>
    <row r="53" spans="1:6" x14ac:dyDescent="0.35">
      <c r="A53" s="4">
        <v>706</v>
      </c>
      <c r="B53" s="14" t="s">
        <v>52</v>
      </c>
      <c r="C53" s="6" t="s">
        <v>30</v>
      </c>
      <c r="D53" s="6">
        <v>2</v>
      </c>
      <c r="E53" s="7"/>
      <c r="F53" s="18">
        <f t="shared" si="2"/>
        <v>0</v>
      </c>
    </row>
    <row r="54" spans="1:6" ht="25" x14ac:dyDescent="0.35">
      <c r="A54" s="4">
        <v>707</v>
      </c>
      <c r="B54" s="15" t="s">
        <v>53</v>
      </c>
      <c r="C54" s="6" t="s">
        <v>54</v>
      </c>
      <c r="D54" s="6">
        <v>1</v>
      </c>
      <c r="E54" s="36"/>
      <c r="F54" s="8">
        <f t="shared" si="2"/>
        <v>0</v>
      </c>
    </row>
    <row r="55" spans="1:6" x14ac:dyDescent="0.35">
      <c r="A55" s="4">
        <v>708</v>
      </c>
      <c r="B55" s="15" t="s">
        <v>55</v>
      </c>
      <c r="C55" s="6" t="s">
        <v>54</v>
      </c>
      <c r="D55" s="6">
        <v>1</v>
      </c>
      <c r="E55" s="7"/>
      <c r="F55" s="18">
        <f t="shared" si="2"/>
        <v>0</v>
      </c>
    </row>
    <row r="56" spans="1:6" x14ac:dyDescent="0.35">
      <c r="A56" s="4">
        <v>709</v>
      </c>
      <c r="B56" s="14" t="s">
        <v>56</v>
      </c>
      <c r="C56" s="6" t="s">
        <v>30</v>
      </c>
      <c r="D56" s="6">
        <v>7</v>
      </c>
      <c r="E56" s="6"/>
      <c r="F56" s="8">
        <f t="shared" si="2"/>
        <v>0</v>
      </c>
    </row>
    <row r="57" spans="1:6" x14ac:dyDescent="0.35">
      <c r="A57" s="4">
        <v>710</v>
      </c>
      <c r="B57" s="14" t="s">
        <v>57</v>
      </c>
      <c r="C57" s="6" t="s">
        <v>30</v>
      </c>
      <c r="D57" s="6">
        <v>2</v>
      </c>
      <c r="E57" s="7"/>
      <c r="F57" s="8">
        <f t="shared" si="2"/>
        <v>0</v>
      </c>
    </row>
    <row r="58" spans="1:6" x14ac:dyDescent="0.35">
      <c r="A58" s="4"/>
      <c r="B58" s="143" t="s">
        <v>58</v>
      </c>
      <c r="C58" s="144"/>
      <c r="D58" s="144"/>
      <c r="E58" s="145"/>
      <c r="F58" s="18">
        <f>SUM(F48:F57)</f>
        <v>0</v>
      </c>
    </row>
    <row r="59" spans="1:6" x14ac:dyDescent="0.35">
      <c r="A59" s="12">
        <v>800</v>
      </c>
      <c r="B59" s="16" t="s">
        <v>59</v>
      </c>
      <c r="C59" s="6"/>
      <c r="D59" s="6"/>
      <c r="E59" s="17"/>
      <c r="F59" s="18"/>
    </row>
    <row r="60" spans="1:6" x14ac:dyDescent="0.35">
      <c r="A60" s="4">
        <v>801</v>
      </c>
      <c r="B60" s="5" t="s">
        <v>60</v>
      </c>
      <c r="C60" s="6" t="s">
        <v>10</v>
      </c>
      <c r="D60" s="6">
        <v>407</v>
      </c>
      <c r="E60" s="17"/>
      <c r="F60" s="18">
        <f>E60*D60</f>
        <v>0</v>
      </c>
    </row>
    <row r="61" spans="1:6" x14ac:dyDescent="0.35">
      <c r="A61" s="4">
        <v>802</v>
      </c>
      <c r="B61" s="14" t="s">
        <v>61</v>
      </c>
      <c r="C61" s="6" t="s">
        <v>10</v>
      </c>
      <c r="D61" s="6">
        <v>109</v>
      </c>
      <c r="E61" s="36"/>
      <c r="F61" s="8">
        <f>E61*D61</f>
        <v>0</v>
      </c>
    </row>
    <row r="62" spans="1:6" ht="25" x14ac:dyDescent="0.35">
      <c r="A62" s="4">
        <v>803</v>
      </c>
      <c r="B62" s="21" t="s">
        <v>62</v>
      </c>
      <c r="C62" s="6" t="s">
        <v>10</v>
      </c>
      <c r="D62" s="6">
        <v>298</v>
      </c>
      <c r="E62" s="17"/>
      <c r="F62" s="18">
        <f>E62*D62</f>
        <v>0</v>
      </c>
    </row>
    <row r="63" spans="1:6" x14ac:dyDescent="0.35">
      <c r="A63" s="4">
        <v>804</v>
      </c>
      <c r="B63" s="14" t="s">
        <v>63</v>
      </c>
      <c r="C63" s="6" t="s">
        <v>10</v>
      </c>
      <c r="D63" s="6">
        <v>32</v>
      </c>
      <c r="E63" s="7"/>
      <c r="F63" s="8">
        <f>E63*D63</f>
        <v>0</v>
      </c>
    </row>
    <row r="64" spans="1:6" x14ac:dyDescent="0.35">
      <c r="A64" s="4"/>
      <c r="B64" s="130" t="s">
        <v>64</v>
      </c>
      <c r="C64" s="131"/>
      <c r="D64" s="131"/>
      <c r="E64" s="132"/>
      <c r="F64" s="19">
        <f>SUM(F60:F63)</f>
        <v>0</v>
      </c>
    </row>
    <row r="65" spans="1:6" x14ac:dyDescent="0.35">
      <c r="A65" s="12">
        <v>900</v>
      </c>
      <c r="B65" s="16" t="s">
        <v>65</v>
      </c>
      <c r="C65" s="5"/>
      <c r="D65" s="5"/>
      <c r="E65" s="17"/>
      <c r="F65" s="18"/>
    </row>
    <row r="66" spans="1:6" ht="25" x14ac:dyDescent="0.35">
      <c r="A66" s="4">
        <v>901</v>
      </c>
      <c r="B66" s="15" t="s">
        <v>66</v>
      </c>
      <c r="C66" s="6" t="s">
        <v>36</v>
      </c>
      <c r="D66" s="6">
        <v>35</v>
      </c>
      <c r="E66" s="36"/>
      <c r="F66" s="8">
        <f>E66*D66</f>
        <v>0</v>
      </c>
    </row>
    <row r="67" spans="1:6" x14ac:dyDescent="0.35">
      <c r="A67" s="4">
        <v>902</v>
      </c>
      <c r="B67" s="5" t="s">
        <v>67</v>
      </c>
      <c r="C67" s="6" t="s">
        <v>10</v>
      </c>
      <c r="D67" s="6">
        <v>5</v>
      </c>
      <c r="E67" s="17"/>
      <c r="F67" s="18">
        <f>E67*D67</f>
        <v>0</v>
      </c>
    </row>
    <row r="68" spans="1:6" ht="15" thickBot="1" x14ac:dyDescent="0.4">
      <c r="A68" s="22"/>
      <c r="B68" s="133" t="s">
        <v>68</v>
      </c>
      <c r="C68" s="134"/>
      <c r="D68" s="134"/>
      <c r="E68" s="135"/>
      <c r="F68" s="24">
        <f>SUM(F66:F67)</f>
        <v>0</v>
      </c>
    </row>
    <row r="69" spans="1:6" s="46" customFormat="1" ht="16" thickBot="1" x14ac:dyDescent="0.4">
      <c r="A69" s="170" t="s">
        <v>93</v>
      </c>
      <c r="B69" s="171"/>
      <c r="C69" s="172">
        <f>SUM(F68,F64,F58,F46,F38,F30,F23,F16)</f>
        <v>0</v>
      </c>
      <c r="D69" s="173"/>
      <c r="E69" s="173"/>
      <c r="F69" s="174"/>
    </row>
    <row r="70" spans="1:6" s="46" customFormat="1" ht="15.5" x14ac:dyDescent="0.35">
      <c r="A70" s="110" t="s">
        <v>94</v>
      </c>
      <c r="B70" s="111" t="s">
        <v>172</v>
      </c>
      <c r="C70" s="112"/>
      <c r="D70" s="112"/>
      <c r="E70" s="112"/>
      <c r="F70" s="113"/>
    </row>
    <row r="71" spans="1:6" x14ac:dyDescent="0.35">
      <c r="A71" s="12">
        <v>200</v>
      </c>
      <c r="B71" s="13" t="s">
        <v>11</v>
      </c>
      <c r="C71" s="10"/>
      <c r="D71" s="10"/>
      <c r="E71" s="10"/>
      <c r="F71" s="11"/>
    </row>
    <row r="72" spans="1:6" x14ac:dyDescent="0.35">
      <c r="A72" s="4">
        <v>201</v>
      </c>
      <c r="B72" s="14" t="s">
        <v>12</v>
      </c>
      <c r="C72" s="6" t="s">
        <v>10</v>
      </c>
      <c r="D72" s="6">
        <v>60</v>
      </c>
      <c r="E72" s="6"/>
      <c r="F72" s="8">
        <f>E72*D72</f>
        <v>0</v>
      </c>
    </row>
    <row r="73" spans="1:6" x14ac:dyDescent="0.35">
      <c r="A73" s="4">
        <v>202</v>
      </c>
      <c r="B73" s="14" t="s">
        <v>13</v>
      </c>
      <c r="C73" s="6" t="s">
        <v>14</v>
      </c>
      <c r="D73" s="6">
        <v>30</v>
      </c>
      <c r="E73" s="7"/>
      <c r="F73" s="8">
        <f>E73*D73</f>
        <v>0</v>
      </c>
    </row>
    <row r="74" spans="1:6" x14ac:dyDescent="0.35">
      <c r="A74" s="4">
        <v>203</v>
      </c>
      <c r="B74" s="14" t="s">
        <v>15</v>
      </c>
      <c r="C74" s="6" t="s">
        <v>14</v>
      </c>
      <c r="D74" s="6">
        <v>48</v>
      </c>
      <c r="E74" s="7"/>
      <c r="F74" s="8">
        <f>E74*D74</f>
        <v>0</v>
      </c>
    </row>
    <row r="75" spans="1:6" x14ac:dyDescent="0.35">
      <c r="A75" s="9"/>
      <c r="B75" s="10" t="s">
        <v>16</v>
      </c>
      <c r="C75" s="10"/>
      <c r="D75" s="10"/>
      <c r="E75" s="10"/>
      <c r="F75" s="11">
        <f>SUM(F72:F74)</f>
        <v>0</v>
      </c>
    </row>
    <row r="76" spans="1:6" x14ac:dyDescent="0.35">
      <c r="A76" s="12">
        <v>300</v>
      </c>
      <c r="B76" s="13" t="s">
        <v>17</v>
      </c>
      <c r="C76" s="10"/>
      <c r="D76" s="10"/>
      <c r="E76" s="10"/>
      <c r="F76" s="11"/>
    </row>
    <row r="77" spans="1:6" x14ac:dyDescent="0.35">
      <c r="A77" s="4">
        <v>301</v>
      </c>
      <c r="B77" s="14" t="s">
        <v>18</v>
      </c>
      <c r="C77" s="6" t="s">
        <v>14</v>
      </c>
      <c r="D77" s="6">
        <v>1.52</v>
      </c>
      <c r="E77" s="7"/>
      <c r="F77" s="8">
        <f>E77*D77</f>
        <v>0</v>
      </c>
    </row>
    <row r="78" spans="1:6" x14ac:dyDescent="0.35">
      <c r="A78" s="4">
        <v>302</v>
      </c>
      <c r="B78" s="14" t="s">
        <v>19</v>
      </c>
      <c r="C78" s="6" t="s">
        <v>10</v>
      </c>
      <c r="D78" s="6">
        <v>71</v>
      </c>
      <c r="E78" s="7"/>
      <c r="F78" s="8">
        <f>E78*D78</f>
        <v>0</v>
      </c>
    </row>
    <row r="79" spans="1:6" ht="27" x14ac:dyDescent="0.35">
      <c r="A79" s="4">
        <v>303</v>
      </c>
      <c r="B79" s="15" t="s">
        <v>20</v>
      </c>
      <c r="C79" s="6" t="s">
        <v>14</v>
      </c>
      <c r="D79" s="6">
        <v>3.72</v>
      </c>
      <c r="E79" s="36"/>
      <c r="F79" s="8">
        <f>E79*D79</f>
        <v>0</v>
      </c>
    </row>
    <row r="80" spans="1:6" x14ac:dyDescent="0.35">
      <c r="A80" s="4">
        <v>304</v>
      </c>
      <c r="B80" s="14" t="s">
        <v>21</v>
      </c>
      <c r="C80" s="6" t="s">
        <v>10</v>
      </c>
      <c r="D80" s="6">
        <v>60</v>
      </c>
      <c r="E80" s="7"/>
      <c r="F80" s="8">
        <f>E80*D80</f>
        <v>0</v>
      </c>
    </row>
    <row r="81" spans="1:6" x14ac:dyDescent="0.35">
      <c r="A81" s="4">
        <v>305</v>
      </c>
      <c r="B81" s="14" t="s">
        <v>22</v>
      </c>
      <c r="C81" s="6" t="s">
        <v>10</v>
      </c>
      <c r="D81" s="6">
        <v>60</v>
      </c>
      <c r="E81" s="7"/>
      <c r="F81" s="8">
        <f>E81*D81</f>
        <v>0</v>
      </c>
    </row>
    <row r="82" spans="1:6" x14ac:dyDescent="0.35">
      <c r="A82" s="9"/>
      <c r="B82" s="10" t="s">
        <v>23</v>
      </c>
      <c r="C82" s="10"/>
      <c r="D82" s="10"/>
      <c r="E82" s="10"/>
      <c r="F82" s="11">
        <f>SUM(F77:F81)</f>
        <v>0</v>
      </c>
    </row>
    <row r="83" spans="1:6" x14ac:dyDescent="0.35">
      <c r="A83" s="12">
        <v>400</v>
      </c>
      <c r="B83" s="16" t="s">
        <v>24</v>
      </c>
      <c r="C83" s="5"/>
      <c r="D83" s="5"/>
      <c r="E83" s="17"/>
      <c r="F83" s="18"/>
    </row>
    <row r="84" spans="1:6" x14ac:dyDescent="0.35">
      <c r="A84" s="4">
        <v>401</v>
      </c>
      <c r="B84" s="5" t="s">
        <v>25</v>
      </c>
      <c r="C84" s="6" t="s">
        <v>10</v>
      </c>
      <c r="D84" s="6">
        <v>177</v>
      </c>
      <c r="E84" s="17"/>
      <c r="F84" s="18">
        <f>E84*D84</f>
        <v>0</v>
      </c>
    </row>
    <row r="85" spans="1:6" x14ac:dyDescent="0.35">
      <c r="A85" s="4">
        <v>402</v>
      </c>
      <c r="B85" s="5" t="s">
        <v>26</v>
      </c>
      <c r="C85" s="6" t="s">
        <v>10</v>
      </c>
      <c r="D85" s="6">
        <v>407</v>
      </c>
      <c r="E85" s="17"/>
      <c r="F85" s="18">
        <f>E85*D85</f>
        <v>0</v>
      </c>
    </row>
    <row r="86" spans="1:6" ht="27" x14ac:dyDescent="0.35">
      <c r="A86" s="4">
        <v>403</v>
      </c>
      <c r="B86" s="15" t="s">
        <v>27</v>
      </c>
      <c r="C86" s="6" t="s">
        <v>14</v>
      </c>
      <c r="D86" s="6">
        <v>2.92</v>
      </c>
      <c r="E86" s="36"/>
      <c r="F86" s="8">
        <f>E86*D86</f>
        <v>0</v>
      </c>
    </row>
    <row r="87" spans="1:6" x14ac:dyDescent="0.35">
      <c r="A87" s="4">
        <v>404</v>
      </c>
      <c r="B87" s="5" t="s">
        <v>28</v>
      </c>
      <c r="C87" s="6" t="s">
        <v>10</v>
      </c>
      <c r="D87" s="6">
        <v>60</v>
      </c>
      <c r="E87" s="17"/>
      <c r="F87" s="18">
        <f>E87*D87</f>
        <v>0</v>
      </c>
    </row>
    <row r="88" spans="1:6" x14ac:dyDescent="0.35">
      <c r="A88" s="4">
        <v>405</v>
      </c>
      <c r="B88" s="5" t="s">
        <v>29</v>
      </c>
      <c r="C88" s="6" t="s">
        <v>30</v>
      </c>
      <c r="D88" s="6">
        <v>1</v>
      </c>
      <c r="E88" s="17"/>
      <c r="F88" s="18">
        <f>E88*D88</f>
        <v>0</v>
      </c>
    </row>
    <row r="89" spans="1:6" x14ac:dyDescent="0.35">
      <c r="A89" s="4"/>
      <c r="B89" s="10" t="s">
        <v>31</v>
      </c>
      <c r="C89" s="10"/>
      <c r="D89" s="10"/>
      <c r="E89" s="10"/>
      <c r="F89" s="11">
        <f>SUM(F84:F88)</f>
        <v>0</v>
      </c>
    </row>
    <row r="90" spans="1:6" x14ac:dyDescent="0.35">
      <c r="A90" s="12">
        <v>500</v>
      </c>
      <c r="B90" s="16" t="s">
        <v>32</v>
      </c>
      <c r="C90" s="5"/>
      <c r="D90" s="5"/>
      <c r="E90" s="17"/>
      <c r="F90" s="18"/>
    </row>
    <row r="91" spans="1:6" x14ac:dyDescent="0.35">
      <c r="A91" s="4">
        <v>501</v>
      </c>
      <c r="B91" s="5" t="s">
        <v>33</v>
      </c>
      <c r="C91" s="6" t="s">
        <v>30</v>
      </c>
      <c r="D91" s="6">
        <v>4</v>
      </c>
      <c r="E91" s="17"/>
      <c r="F91" s="18">
        <f t="shared" ref="F91:F96" si="3">E91*D91</f>
        <v>0</v>
      </c>
    </row>
    <row r="92" spans="1:6" ht="25" x14ac:dyDescent="0.35">
      <c r="A92" s="4">
        <v>502</v>
      </c>
      <c r="B92" s="15" t="s">
        <v>34</v>
      </c>
      <c r="C92" s="6" t="s">
        <v>14</v>
      </c>
      <c r="D92" s="6">
        <v>0.63</v>
      </c>
      <c r="E92" s="36"/>
      <c r="F92" s="8">
        <f t="shared" si="3"/>
        <v>0</v>
      </c>
    </row>
    <row r="93" spans="1:6" x14ac:dyDescent="0.35">
      <c r="A93" s="4">
        <v>503</v>
      </c>
      <c r="B93" s="5" t="s">
        <v>35</v>
      </c>
      <c r="C93" s="6" t="s">
        <v>36</v>
      </c>
      <c r="D93" s="6">
        <v>19</v>
      </c>
      <c r="E93" s="17"/>
      <c r="F93" s="18">
        <f t="shared" si="3"/>
        <v>0</v>
      </c>
    </row>
    <row r="94" spans="1:6" x14ac:dyDescent="0.35">
      <c r="A94" s="4">
        <v>504</v>
      </c>
      <c r="B94" s="5" t="s">
        <v>37</v>
      </c>
      <c r="C94" s="6" t="s">
        <v>10</v>
      </c>
      <c r="D94" s="6">
        <v>80</v>
      </c>
      <c r="E94" s="17"/>
      <c r="F94" s="18">
        <f t="shared" si="3"/>
        <v>0</v>
      </c>
    </row>
    <row r="95" spans="1:6" ht="25" x14ac:dyDescent="0.35">
      <c r="A95" s="4">
        <v>505</v>
      </c>
      <c r="B95" s="15" t="s">
        <v>38</v>
      </c>
      <c r="C95" s="6" t="s">
        <v>10</v>
      </c>
      <c r="D95" s="6">
        <v>80</v>
      </c>
      <c r="E95" s="36"/>
      <c r="F95" s="8">
        <f t="shared" si="3"/>
        <v>0</v>
      </c>
    </row>
    <row r="96" spans="1:6" x14ac:dyDescent="0.35">
      <c r="A96" s="4">
        <v>506</v>
      </c>
      <c r="B96" s="5" t="s">
        <v>39</v>
      </c>
      <c r="C96" s="6" t="s">
        <v>36</v>
      </c>
      <c r="D96" s="6">
        <v>10</v>
      </c>
      <c r="E96" s="7"/>
      <c r="F96" s="18">
        <f t="shared" si="3"/>
        <v>0</v>
      </c>
    </row>
    <row r="97" spans="1:6" x14ac:dyDescent="0.35">
      <c r="A97" s="12"/>
      <c r="B97" s="10" t="s">
        <v>40</v>
      </c>
      <c r="C97" s="10"/>
      <c r="D97" s="10"/>
      <c r="E97" s="10"/>
      <c r="F97" s="19">
        <f>SUM(F91:F96)</f>
        <v>0</v>
      </c>
    </row>
    <row r="98" spans="1:6" x14ac:dyDescent="0.35">
      <c r="A98" s="12">
        <v>600</v>
      </c>
      <c r="B98" s="13" t="s">
        <v>41</v>
      </c>
      <c r="C98" s="10"/>
      <c r="D98" s="10"/>
      <c r="E98" s="10"/>
      <c r="F98" s="19"/>
    </row>
    <row r="99" spans="1:6" x14ac:dyDescent="0.35">
      <c r="A99" s="4">
        <v>601</v>
      </c>
      <c r="B99" s="14" t="s">
        <v>70</v>
      </c>
      <c r="C99" s="6" t="s">
        <v>30</v>
      </c>
      <c r="D99" s="6">
        <v>1</v>
      </c>
      <c r="E99" s="7"/>
      <c r="F99" s="18">
        <f t="shared" ref="F99:F104" si="4">E99*D99</f>
        <v>0</v>
      </c>
    </row>
    <row r="100" spans="1:6" x14ac:dyDescent="0.35">
      <c r="A100" s="4">
        <v>602</v>
      </c>
      <c r="B100" s="14" t="s">
        <v>71</v>
      </c>
      <c r="C100" s="6" t="s">
        <v>30</v>
      </c>
      <c r="D100" s="6">
        <v>1</v>
      </c>
      <c r="E100" s="7"/>
      <c r="F100" s="18">
        <f t="shared" si="4"/>
        <v>0</v>
      </c>
    </row>
    <row r="101" spans="1:6" x14ac:dyDescent="0.35">
      <c r="A101" s="4">
        <v>603</v>
      </c>
      <c r="B101" s="14" t="s">
        <v>42</v>
      </c>
      <c r="C101" s="6" t="s">
        <v>30</v>
      </c>
      <c r="D101" s="6">
        <v>1</v>
      </c>
      <c r="E101" s="7"/>
      <c r="F101" s="18">
        <f t="shared" si="4"/>
        <v>0</v>
      </c>
    </row>
    <row r="102" spans="1:6" x14ac:dyDescent="0.35">
      <c r="A102" s="4">
        <v>604</v>
      </c>
      <c r="B102" s="14" t="s">
        <v>72</v>
      </c>
      <c r="C102" s="6" t="s">
        <v>30</v>
      </c>
      <c r="D102" s="6">
        <v>7</v>
      </c>
      <c r="E102" s="7"/>
      <c r="F102" s="8">
        <f t="shared" si="4"/>
        <v>0</v>
      </c>
    </row>
    <row r="103" spans="1:6" x14ac:dyDescent="0.35">
      <c r="A103" s="4">
        <v>605</v>
      </c>
      <c r="B103" s="14" t="s">
        <v>73</v>
      </c>
      <c r="C103" s="6" t="s">
        <v>30</v>
      </c>
      <c r="D103" s="6">
        <v>7</v>
      </c>
      <c r="E103" s="7"/>
      <c r="F103" s="8">
        <f t="shared" si="4"/>
        <v>0</v>
      </c>
    </row>
    <row r="104" spans="1:6" x14ac:dyDescent="0.35">
      <c r="A104" s="4">
        <v>606</v>
      </c>
      <c r="B104" s="14" t="s">
        <v>43</v>
      </c>
      <c r="C104" s="6" t="s">
        <v>30</v>
      </c>
      <c r="D104" s="6">
        <v>10</v>
      </c>
      <c r="E104" s="6"/>
      <c r="F104" s="8">
        <f t="shared" si="4"/>
        <v>0</v>
      </c>
    </row>
    <row r="105" spans="1:6" x14ac:dyDescent="0.35">
      <c r="A105" s="12"/>
      <c r="B105" s="10" t="s">
        <v>44</v>
      </c>
      <c r="C105" s="10"/>
      <c r="D105" s="10"/>
      <c r="E105" s="10"/>
      <c r="F105" s="19">
        <f>SUM(F99:F104)</f>
        <v>0</v>
      </c>
    </row>
    <row r="106" spans="1:6" x14ac:dyDescent="0.35">
      <c r="A106" s="12">
        <v>700</v>
      </c>
      <c r="B106" s="13" t="s">
        <v>45</v>
      </c>
      <c r="C106" s="10"/>
      <c r="D106" s="10"/>
      <c r="E106" s="10"/>
      <c r="F106" s="19"/>
    </row>
    <row r="107" spans="1:6" x14ac:dyDescent="0.35">
      <c r="A107" s="4">
        <v>701</v>
      </c>
      <c r="B107" s="14" t="s">
        <v>46</v>
      </c>
      <c r="C107" s="6" t="s">
        <v>47</v>
      </c>
      <c r="D107" s="6">
        <v>1</v>
      </c>
      <c r="E107" s="7"/>
      <c r="F107" s="18">
        <f>E107*D107</f>
        <v>0</v>
      </c>
    </row>
    <row r="108" spans="1:6" x14ac:dyDescent="0.35">
      <c r="A108" s="4">
        <v>702</v>
      </c>
      <c r="B108" s="14" t="s">
        <v>48</v>
      </c>
      <c r="C108" s="6" t="s">
        <v>47</v>
      </c>
      <c r="D108" s="6">
        <v>1</v>
      </c>
      <c r="E108" s="7"/>
      <c r="F108" s="18">
        <f t="shared" ref="F108:F116" si="5">E108*D108</f>
        <v>0</v>
      </c>
    </row>
    <row r="109" spans="1:6" x14ac:dyDescent="0.35">
      <c r="A109" s="4">
        <v>703</v>
      </c>
      <c r="B109" s="14" t="s">
        <v>49</v>
      </c>
      <c r="C109" s="6" t="s">
        <v>30</v>
      </c>
      <c r="D109" s="6">
        <v>5</v>
      </c>
      <c r="E109" s="7"/>
      <c r="F109" s="18">
        <f t="shared" si="5"/>
        <v>0</v>
      </c>
    </row>
    <row r="110" spans="1:6" x14ac:dyDescent="0.35">
      <c r="A110" s="4">
        <v>704</v>
      </c>
      <c r="B110" s="14" t="s">
        <v>50</v>
      </c>
      <c r="C110" s="6" t="s">
        <v>30</v>
      </c>
      <c r="D110" s="6">
        <v>5</v>
      </c>
      <c r="E110" s="7"/>
      <c r="F110" s="18">
        <f t="shared" si="5"/>
        <v>0</v>
      </c>
    </row>
    <row r="111" spans="1:6" x14ac:dyDescent="0.35">
      <c r="A111" s="4">
        <v>705</v>
      </c>
      <c r="B111" s="14" t="s">
        <v>51</v>
      </c>
      <c r="C111" s="6" t="s">
        <v>30</v>
      </c>
      <c r="D111" s="6">
        <v>1</v>
      </c>
      <c r="E111" s="7"/>
      <c r="F111" s="18">
        <f t="shared" si="5"/>
        <v>0</v>
      </c>
    </row>
    <row r="112" spans="1:6" x14ac:dyDescent="0.35">
      <c r="A112" s="4">
        <v>706</v>
      </c>
      <c r="B112" s="14" t="s">
        <v>52</v>
      </c>
      <c r="C112" s="6" t="s">
        <v>30</v>
      </c>
      <c r="D112" s="6">
        <v>2</v>
      </c>
      <c r="E112" s="7"/>
      <c r="F112" s="18">
        <f t="shared" si="5"/>
        <v>0</v>
      </c>
    </row>
    <row r="113" spans="1:6" ht="25" x14ac:dyDescent="0.35">
      <c r="A113" s="4">
        <v>707</v>
      </c>
      <c r="B113" s="15" t="s">
        <v>53</v>
      </c>
      <c r="C113" s="6" t="s">
        <v>54</v>
      </c>
      <c r="D113" s="6">
        <v>1</v>
      </c>
      <c r="E113" s="36"/>
      <c r="F113" s="8">
        <f t="shared" si="5"/>
        <v>0</v>
      </c>
    </row>
    <row r="114" spans="1:6" x14ac:dyDescent="0.35">
      <c r="A114" s="4">
        <v>708</v>
      </c>
      <c r="B114" s="15" t="s">
        <v>55</v>
      </c>
      <c r="C114" s="6" t="s">
        <v>54</v>
      </c>
      <c r="D114" s="6">
        <v>1</v>
      </c>
      <c r="E114" s="7"/>
      <c r="F114" s="18">
        <f t="shared" si="5"/>
        <v>0</v>
      </c>
    </row>
    <row r="115" spans="1:6" x14ac:dyDescent="0.35">
      <c r="A115" s="4">
        <v>709</v>
      </c>
      <c r="B115" s="14" t="s">
        <v>56</v>
      </c>
      <c r="C115" s="6" t="s">
        <v>30</v>
      </c>
      <c r="D115" s="6">
        <v>7</v>
      </c>
      <c r="E115" s="36"/>
      <c r="F115" s="8">
        <f t="shared" si="5"/>
        <v>0</v>
      </c>
    </row>
    <row r="116" spans="1:6" x14ac:dyDescent="0.35">
      <c r="A116" s="4">
        <v>710</v>
      </c>
      <c r="B116" s="14" t="s">
        <v>57</v>
      </c>
      <c r="C116" s="6" t="s">
        <v>30</v>
      </c>
      <c r="D116" s="6">
        <v>2</v>
      </c>
      <c r="E116" s="7"/>
      <c r="F116" s="8">
        <f t="shared" si="5"/>
        <v>0</v>
      </c>
    </row>
    <row r="117" spans="1:6" x14ac:dyDescent="0.35">
      <c r="A117" s="12"/>
      <c r="B117" s="20" t="s">
        <v>58</v>
      </c>
      <c r="C117" s="20"/>
      <c r="D117" s="20"/>
      <c r="E117" s="20"/>
      <c r="F117" s="19">
        <f>SUM(F107:F116)</f>
        <v>0</v>
      </c>
    </row>
    <row r="118" spans="1:6" x14ac:dyDescent="0.35">
      <c r="A118" s="12">
        <v>800</v>
      </c>
      <c r="B118" s="16" t="s">
        <v>59</v>
      </c>
      <c r="C118" s="6"/>
      <c r="D118" s="6"/>
      <c r="E118" s="17"/>
      <c r="F118" s="18"/>
    </row>
    <row r="119" spans="1:6" x14ac:dyDescent="0.35">
      <c r="A119" s="4">
        <v>801</v>
      </c>
      <c r="B119" s="5" t="s">
        <v>60</v>
      </c>
      <c r="C119" s="6" t="s">
        <v>10</v>
      </c>
      <c r="D119" s="6">
        <v>407</v>
      </c>
      <c r="E119" s="17"/>
      <c r="F119" s="18">
        <f>E119*D119</f>
        <v>0</v>
      </c>
    </row>
    <row r="120" spans="1:6" x14ac:dyDescent="0.35">
      <c r="A120" s="4">
        <v>802</v>
      </c>
      <c r="B120" s="14" t="s">
        <v>61</v>
      </c>
      <c r="C120" s="6" t="s">
        <v>10</v>
      </c>
      <c r="D120" s="6">
        <v>109</v>
      </c>
      <c r="E120" s="36"/>
      <c r="F120" s="8">
        <f>E120*D120</f>
        <v>0</v>
      </c>
    </row>
    <row r="121" spans="1:6" ht="25" x14ac:dyDescent="0.35">
      <c r="A121" s="4">
        <v>803</v>
      </c>
      <c r="B121" s="21" t="s">
        <v>62</v>
      </c>
      <c r="C121" s="6" t="s">
        <v>10</v>
      </c>
      <c r="D121" s="6">
        <v>298</v>
      </c>
      <c r="E121" s="17"/>
      <c r="F121" s="18">
        <f>E121*D121</f>
        <v>0</v>
      </c>
    </row>
    <row r="122" spans="1:6" x14ac:dyDescent="0.35">
      <c r="A122" s="4">
        <v>804</v>
      </c>
      <c r="B122" s="14" t="s">
        <v>63</v>
      </c>
      <c r="C122" s="6" t="s">
        <v>10</v>
      </c>
      <c r="D122" s="6">
        <v>32</v>
      </c>
      <c r="E122" s="7"/>
      <c r="F122" s="8">
        <f>E122*D122</f>
        <v>0</v>
      </c>
    </row>
    <row r="123" spans="1:6" x14ac:dyDescent="0.35">
      <c r="A123" s="4"/>
      <c r="B123" s="10" t="s">
        <v>64</v>
      </c>
      <c r="C123" s="10"/>
      <c r="D123" s="10"/>
      <c r="E123" s="10"/>
      <c r="F123" s="19">
        <f>SUM(F119:F122)</f>
        <v>0</v>
      </c>
    </row>
    <row r="124" spans="1:6" x14ac:dyDescent="0.35">
      <c r="A124" s="12">
        <v>900</v>
      </c>
      <c r="B124" s="16" t="s">
        <v>65</v>
      </c>
      <c r="C124" s="5"/>
      <c r="D124" s="5"/>
      <c r="E124" s="17"/>
      <c r="F124" s="18"/>
    </row>
    <row r="125" spans="1:6" ht="25" x14ac:dyDescent="0.35">
      <c r="A125" s="4">
        <v>901</v>
      </c>
      <c r="B125" s="15" t="s">
        <v>66</v>
      </c>
      <c r="C125" s="6" t="s">
        <v>36</v>
      </c>
      <c r="D125" s="6">
        <v>35</v>
      </c>
      <c r="E125" s="36"/>
      <c r="F125" s="8">
        <f>E125*D125</f>
        <v>0</v>
      </c>
    </row>
    <row r="126" spans="1:6" x14ac:dyDescent="0.35">
      <c r="A126" s="4">
        <v>902</v>
      </c>
      <c r="B126" s="5" t="s">
        <v>67</v>
      </c>
      <c r="C126" s="6" t="s">
        <v>10</v>
      </c>
      <c r="D126" s="6">
        <v>5</v>
      </c>
      <c r="E126" s="17"/>
      <c r="F126" s="18">
        <f>E126*D126</f>
        <v>0</v>
      </c>
    </row>
    <row r="127" spans="1:6" ht="15" thickBot="1" x14ac:dyDescent="0.4">
      <c r="A127" s="22"/>
      <c r="B127" s="23" t="s">
        <v>68</v>
      </c>
      <c r="C127" s="23"/>
      <c r="D127" s="23"/>
      <c r="E127" s="23"/>
      <c r="F127" s="24">
        <f>SUM(F125:F126)</f>
        <v>0</v>
      </c>
    </row>
    <row r="128" spans="1:6" s="46" customFormat="1" ht="16" thickBot="1" x14ac:dyDescent="0.4">
      <c r="A128" s="170" t="s">
        <v>124</v>
      </c>
      <c r="B128" s="171"/>
      <c r="C128" s="172">
        <f>SUM(F127,F123,F117,F105,F97,F89,F82,F75)</f>
        <v>0</v>
      </c>
      <c r="D128" s="173"/>
      <c r="E128" s="173"/>
      <c r="F128" s="174"/>
    </row>
    <row r="129" spans="1:6" s="46" customFormat="1" ht="15.5" x14ac:dyDescent="0.35">
      <c r="A129" s="114" t="s">
        <v>134</v>
      </c>
      <c r="B129" s="115" t="s">
        <v>173</v>
      </c>
      <c r="C129" s="116"/>
      <c r="D129" s="116"/>
      <c r="E129" s="116"/>
      <c r="F129" s="117"/>
    </row>
    <row r="130" spans="1:6" x14ac:dyDescent="0.35">
      <c r="A130" s="12">
        <v>400</v>
      </c>
      <c r="B130" s="13" t="s">
        <v>75</v>
      </c>
      <c r="C130" s="10"/>
      <c r="D130" s="10"/>
      <c r="E130" s="10"/>
      <c r="F130" s="11"/>
    </row>
    <row r="131" spans="1:6" ht="27" x14ac:dyDescent="0.35">
      <c r="A131" s="4">
        <v>401</v>
      </c>
      <c r="B131" s="21" t="s">
        <v>96</v>
      </c>
      <c r="C131" s="6" t="s">
        <v>8</v>
      </c>
      <c r="D131" s="6">
        <v>1</v>
      </c>
      <c r="E131" s="7"/>
      <c r="F131" s="8">
        <f>E131*D131</f>
        <v>0</v>
      </c>
    </row>
    <row r="132" spans="1:6" ht="27" x14ac:dyDescent="0.35">
      <c r="A132" s="4">
        <v>402</v>
      </c>
      <c r="B132" s="15" t="s">
        <v>76</v>
      </c>
      <c r="C132" s="6" t="s">
        <v>10</v>
      </c>
      <c r="D132" s="6">
        <v>520</v>
      </c>
      <c r="E132" s="7"/>
      <c r="F132" s="8">
        <f>E132*D132</f>
        <v>0</v>
      </c>
    </row>
    <row r="133" spans="1:6" x14ac:dyDescent="0.35">
      <c r="A133" s="26"/>
      <c r="B133" s="159" t="s">
        <v>77</v>
      </c>
      <c r="C133" s="159"/>
      <c r="D133" s="159"/>
      <c r="E133" s="159"/>
      <c r="F133" s="11">
        <f>SUM(F131:F132)</f>
        <v>0</v>
      </c>
    </row>
    <row r="134" spans="1:6" x14ac:dyDescent="0.35">
      <c r="A134" s="12">
        <v>500</v>
      </c>
      <c r="B134" s="13" t="s">
        <v>78</v>
      </c>
      <c r="C134" s="10"/>
      <c r="D134" s="10"/>
      <c r="E134" s="10"/>
      <c r="F134" s="11"/>
    </row>
    <row r="135" spans="1:6" x14ac:dyDescent="0.35">
      <c r="A135" s="4">
        <v>501</v>
      </c>
      <c r="B135" s="14" t="s">
        <v>97</v>
      </c>
      <c r="C135" s="6" t="s">
        <v>8</v>
      </c>
      <c r="D135" s="6">
        <v>1</v>
      </c>
      <c r="E135" s="7"/>
      <c r="F135" s="8">
        <f t="shared" ref="F135:F139" si="6">E135*D135</f>
        <v>0</v>
      </c>
    </row>
    <row r="136" spans="1:6" ht="25" x14ac:dyDescent="0.35">
      <c r="A136" s="4">
        <v>502</v>
      </c>
      <c r="B136" s="21" t="s">
        <v>98</v>
      </c>
      <c r="C136" s="6" t="s">
        <v>14</v>
      </c>
      <c r="D136" s="6">
        <v>2.6</v>
      </c>
      <c r="E136" s="7"/>
      <c r="F136" s="8">
        <f t="shared" si="6"/>
        <v>0</v>
      </c>
    </row>
    <row r="137" spans="1:6" x14ac:dyDescent="0.35">
      <c r="A137" s="4">
        <v>503</v>
      </c>
      <c r="B137" s="21" t="s">
        <v>99</v>
      </c>
      <c r="C137" s="6" t="s">
        <v>10</v>
      </c>
      <c r="D137" s="6">
        <v>110</v>
      </c>
      <c r="E137" s="7"/>
      <c r="F137" s="8">
        <f t="shared" si="6"/>
        <v>0</v>
      </c>
    </row>
    <row r="138" spans="1:6" x14ac:dyDescent="0.35">
      <c r="A138" s="4">
        <v>504</v>
      </c>
      <c r="B138" s="21" t="s">
        <v>79</v>
      </c>
      <c r="C138" s="6" t="s">
        <v>10</v>
      </c>
      <c r="D138" s="6">
        <v>108</v>
      </c>
      <c r="E138" s="7"/>
      <c r="F138" s="8">
        <f t="shared" si="6"/>
        <v>0</v>
      </c>
    </row>
    <row r="139" spans="1:6" ht="25" x14ac:dyDescent="0.35">
      <c r="A139" s="4">
        <v>505</v>
      </c>
      <c r="B139" s="21" t="s">
        <v>100</v>
      </c>
      <c r="C139" s="6" t="s">
        <v>10</v>
      </c>
      <c r="D139" s="6">
        <v>122</v>
      </c>
      <c r="E139" s="7"/>
      <c r="F139" s="8">
        <f t="shared" si="6"/>
        <v>0</v>
      </c>
    </row>
    <row r="140" spans="1:6" x14ac:dyDescent="0.35">
      <c r="A140" s="4"/>
      <c r="B140" s="159" t="s">
        <v>80</v>
      </c>
      <c r="C140" s="159"/>
      <c r="D140" s="159"/>
      <c r="E140" s="159"/>
      <c r="F140" s="19">
        <f>SUM(F135:F139)</f>
        <v>0</v>
      </c>
    </row>
    <row r="141" spans="1:6" x14ac:dyDescent="0.35">
      <c r="A141" s="12">
        <v>600</v>
      </c>
      <c r="B141" s="16" t="s">
        <v>81</v>
      </c>
      <c r="C141" s="10"/>
      <c r="D141" s="10"/>
      <c r="E141" s="27"/>
      <c r="F141" s="19"/>
    </row>
    <row r="142" spans="1:6" x14ac:dyDescent="0.35">
      <c r="A142" s="4">
        <v>601</v>
      </c>
      <c r="B142" s="5" t="s">
        <v>174</v>
      </c>
      <c r="C142" s="6" t="s">
        <v>30</v>
      </c>
      <c r="D142" s="6">
        <v>3</v>
      </c>
      <c r="E142" s="17"/>
      <c r="F142" s="18">
        <f>E142*D142</f>
        <v>0</v>
      </c>
    </row>
    <row r="143" spans="1:6" x14ac:dyDescent="0.35">
      <c r="A143" s="4">
        <v>602</v>
      </c>
      <c r="B143" s="5" t="s">
        <v>101</v>
      </c>
      <c r="C143" s="6" t="s">
        <v>30</v>
      </c>
      <c r="D143" s="6">
        <v>4</v>
      </c>
      <c r="E143" s="17"/>
      <c r="F143" s="18">
        <f t="shared" ref="F143:F148" si="7">E143*D143</f>
        <v>0</v>
      </c>
    </row>
    <row r="144" spans="1:6" x14ac:dyDescent="0.35">
      <c r="A144" s="4">
        <v>603</v>
      </c>
      <c r="B144" s="5" t="s">
        <v>102</v>
      </c>
      <c r="C144" s="6" t="s">
        <v>30</v>
      </c>
      <c r="D144" s="6">
        <v>8</v>
      </c>
      <c r="E144" s="17"/>
      <c r="F144" s="18">
        <f t="shared" si="7"/>
        <v>0</v>
      </c>
    </row>
    <row r="145" spans="1:6" x14ac:dyDescent="0.35">
      <c r="A145" s="4">
        <v>604</v>
      </c>
      <c r="B145" s="5" t="s">
        <v>103</v>
      </c>
      <c r="C145" s="6" t="s">
        <v>30</v>
      </c>
      <c r="D145" s="6">
        <v>5</v>
      </c>
      <c r="E145" s="17"/>
      <c r="F145" s="18">
        <f t="shared" si="7"/>
        <v>0</v>
      </c>
    </row>
    <row r="146" spans="1:6" x14ac:dyDescent="0.35">
      <c r="A146" s="4">
        <v>605</v>
      </c>
      <c r="B146" s="5" t="s">
        <v>104</v>
      </c>
      <c r="C146" s="6" t="s">
        <v>8</v>
      </c>
      <c r="D146" s="6">
        <v>1</v>
      </c>
      <c r="E146" s="17"/>
      <c r="F146" s="18">
        <f t="shared" si="7"/>
        <v>0</v>
      </c>
    </row>
    <row r="147" spans="1:6" x14ac:dyDescent="0.35">
      <c r="A147" s="4">
        <v>606</v>
      </c>
      <c r="B147" s="5" t="s">
        <v>175</v>
      </c>
      <c r="C147" s="6" t="s">
        <v>8</v>
      </c>
      <c r="D147" s="6">
        <v>1</v>
      </c>
      <c r="E147" s="17"/>
      <c r="F147" s="18">
        <f t="shared" si="7"/>
        <v>0</v>
      </c>
    </row>
    <row r="148" spans="1:6" x14ac:dyDescent="0.35">
      <c r="A148" s="4">
        <v>607</v>
      </c>
      <c r="B148" s="5" t="s">
        <v>82</v>
      </c>
      <c r="C148" s="6" t="s">
        <v>30</v>
      </c>
      <c r="D148" s="6">
        <v>1</v>
      </c>
      <c r="E148" s="17"/>
      <c r="F148" s="18">
        <f t="shared" si="7"/>
        <v>0</v>
      </c>
    </row>
    <row r="149" spans="1:6" x14ac:dyDescent="0.35">
      <c r="A149" s="4"/>
      <c r="B149" s="159" t="s">
        <v>83</v>
      </c>
      <c r="C149" s="159"/>
      <c r="D149" s="159"/>
      <c r="E149" s="159"/>
      <c r="F149" s="19">
        <f>SUM(F142:F148)</f>
        <v>0</v>
      </c>
    </row>
    <row r="150" spans="1:6" x14ac:dyDescent="0.35">
      <c r="A150" s="12">
        <v>700</v>
      </c>
      <c r="B150" s="13" t="s">
        <v>84</v>
      </c>
      <c r="C150" s="10"/>
      <c r="D150" s="10"/>
      <c r="E150" s="10"/>
      <c r="F150" s="18">
        <f t="shared" ref="F150:F151" si="8">E150*D150</f>
        <v>0</v>
      </c>
    </row>
    <row r="151" spans="1:6" x14ac:dyDescent="0.35">
      <c r="A151" s="4">
        <v>701</v>
      </c>
      <c r="B151" s="5" t="s">
        <v>85</v>
      </c>
      <c r="C151" s="6" t="s">
        <v>8</v>
      </c>
      <c r="D151" s="6">
        <v>1</v>
      </c>
      <c r="E151" s="17"/>
      <c r="F151" s="18">
        <f t="shared" si="8"/>
        <v>0</v>
      </c>
    </row>
    <row r="152" spans="1:6" x14ac:dyDescent="0.35">
      <c r="A152" s="4"/>
      <c r="B152" s="159" t="s">
        <v>86</v>
      </c>
      <c r="C152" s="159"/>
      <c r="D152" s="159"/>
      <c r="E152" s="159"/>
      <c r="F152" s="19">
        <f>F151</f>
        <v>0</v>
      </c>
    </row>
    <row r="153" spans="1:6" x14ac:dyDescent="0.35">
      <c r="A153" s="12">
        <v>800</v>
      </c>
      <c r="B153" s="13" t="s">
        <v>114</v>
      </c>
      <c r="C153" s="10"/>
      <c r="D153" s="10"/>
      <c r="E153" s="10"/>
      <c r="F153" s="19"/>
    </row>
    <row r="154" spans="1:6" x14ac:dyDescent="0.35">
      <c r="A154" s="4">
        <v>801</v>
      </c>
      <c r="B154" s="14" t="s">
        <v>87</v>
      </c>
      <c r="C154" s="6" t="s">
        <v>8</v>
      </c>
      <c r="D154" s="6">
        <v>1</v>
      </c>
      <c r="E154" s="7"/>
      <c r="F154" s="18">
        <f>E154*D154</f>
        <v>0</v>
      </c>
    </row>
    <row r="155" spans="1:6" x14ac:dyDescent="0.35">
      <c r="A155" s="4">
        <v>802</v>
      </c>
      <c r="B155" s="14" t="s">
        <v>60</v>
      </c>
      <c r="C155" s="6" t="s">
        <v>10</v>
      </c>
      <c r="D155" s="6">
        <v>863</v>
      </c>
      <c r="E155" s="7"/>
      <c r="F155" s="18">
        <f t="shared" ref="F155:F158" si="9">E155*D155</f>
        <v>0</v>
      </c>
    </row>
    <row r="156" spans="1:6" x14ac:dyDescent="0.35">
      <c r="A156" s="4">
        <v>803</v>
      </c>
      <c r="B156" s="14" t="s">
        <v>61</v>
      </c>
      <c r="C156" s="6" t="s">
        <v>10</v>
      </c>
      <c r="D156" s="6">
        <v>345</v>
      </c>
      <c r="E156" s="7"/>
      <c r="F156" s="18">
        <f t="shared" si="9"/>
        <v>0</v>
      </c>
    </row>
    <row r="157" spans="1:6" ht="25" x14ac:dyDescent="0.35">
      <c r="A157" s="4">
        <v>804</v>
      </c>
      <c r="B157" s="21" t="s">
        <v>88</v>
      </c>
      <c r="C157" s="6" t="s">
        <v>10</v>
      </c>
      <c r="D157" s="6">
        <v>518</v>
      </c>
      <c r="E157" s="7"/>
      <c r="F157" s="18">
        <f t="shared" si="9"/>
        <v>0</v>
      </c>
    </row>
    <row r="158" spans="1:6" x14ac:dyDescent="0.35">
      <c r="A158" s="4">
        <v>805</v>
      </c>
      <c r="B158" s="5" t="s">
        <v>89</v>
      </c>
      <c r="C158" s="6" t="s">
        <v>10</v>
      </c>
      <c r="D158" s="6">
        <v>110</v>
      </c>
      <c r="E158" s="7"/>
      <c r="F158" s="18">
        <f t="shared" si="9"/>
        <v>0</v>
      </c>
    </row>
    <row r="159" spans="1:6" x14ac:dyDescent="0.35">
      <c r="A159" s="32"/>
      <c r="B159" s="130" t="s">
        <v>105</v>
      </c>
      <c r="C159" s="131"/>
      <c r="D159" s="131"/>
      <c r="E159" s="132"/>
      <c r="F159" s="24">
        <f>SUM(F154:F158)</f>
        <v>0</v>
      </c>
    </row>
    <row r="160" spans="1:6" x14ac:dyDescent="0.35">
      <c r="A160" s="12">
        <v>900</v>
      </c>
      <c r="B160" s="16" t="s">
        <v>113</v>
      </c>
      <c r="C160" s="10"/>
      <c r="D160" s="10"/>
      <c r="E160" s="10"/>
      <c r="F160" s="19"/>
    </row>
    <row r="161" spans="1:6" x14ac:dyDescent="0.35">
      <c r="A161" s="4">
        <v>901</v>
      </c>
      <c r="B161" s="14" t="s">
        <v>107</v>
      </c>
      <c r="C161" s="6" t="s">
        <v>10</v>
      </c>
      <c r="D161" s="6">
        <v>67</v>
      </c>
      <c r="E161" s="7"/>
      <c r="F161" s="18">
        <f>E161*D161</f>
        <v>0</v>
      </c>
    </row>
    <row r="162" spans="1:6" x14ac:dyDescent="0.35">
      <c r="A162" s="4">
        <v>902</v>
      </c>
      <c r="B162" s="14" t="s">
        <v>108</v>
      </c>
      <c r="C162" s="6" t="s">
        <v>10</v>
      </c>
      <c r="D162" s="6">
        <v>82</v>
      </c>
      <c r="E162" s="7"/>
      <c r="F162" s="18">
        <f>E162*D162</f>
        <v>0</v>
      </c>
    </row>
    <row r="163" spans="1:6" x14ac:dyDescent="0.35">
      <c r="A163" s="4"/>
      <c r="B163" s="159" t="s">
        <v>117</v>
      </c>
      <c r="C163" s="165"/>
      <c r="D163" s="165"/>
      <c r="E163" s="165"/>
      <c r="F163" s="19">
        <f>SUM(F161:F162)</f>
        <v>0</v>
      </c>
    </row>
    <row r="164" spans="1:6" x14ac:dyDescent="0.35">
      <c r="A164" s="12">
        <v>1000</v>
      </c>
      <c r="B164" s="16" t="s">
        <v>116</v>
      </c>
      <c r="C164" s="10"/>
      <c r="D164" s="10"/>
      <c r="E164" s="10"/>
      <c r="F164" s="19"/>
    </row>
    <row r="165" spans="1:6" x14ac:dyDescent="0.35">
      <c r="A165" s="4">
        <v>1001</v>
      </c>
      <c r="B165" s="5" t="s">
        <v>328</v>
      </c>
      <c r="C165" s="6" t="s">
        <v>8</v>
      </c>
      <c r="D165" s="6">
        <v>1</v>
      </c>
      <c r="E165" s="36"/>
      <c r="F165" s="18">
        <f>E165*D165</f>
        <v>0</v>
      </c>
    </row>
    <row r="166" spans="1:6" x14ac:dyDescent="0.35">
      <c r="A166" s="4">
        <v>1002</v>
      </c>
      <c r="B166" s="5" t="s">
        <v>292</v>
      </c>
      <c r="C166" s="6" t="s">
        <v>8</v>
      </c>
      <c r="D166" s="6">
        <v>1</v>
      </c>
      <c r="E166" s="36"/>
      <c r="F166" s="18">
        <f t="shared" ref="F166:F172" si="10">E166*D166</f>
        <v>0</v>
      </c>
    </row>
    <row r="167" spans="1:6" x14ac:dyDescent="0.35">
      <c r="A167" s="4">
        <v>1003</v>
      </c>
      <c r="B167" s="5" t="s">
        <v>329</v>
      </c>
      <c r="C167" s="6" t="s">
        <v>30</v>
      </c>
      <c r="D167" s="6">
        <v>4</v>
      </c>
      <c r="E167" s="36"/>
      <c r="F167" s="18">
        <f t="shared" si="10"/>
        <v>0</v>
      </c>
    </row>
    <row r="168" spans="1:6" x14ac:dyDescent="0.35">
      <c r="A168" s="4">
        <v>1004</v>
      </c>
      <c r="B168" s="15" t="s">
        <v>115</v>
      </c>
      <c r="C168" s="6" t="s">
        <v>30</v>
      </c>
      <c r="D168" s="6">
        <v>4</v>
      </c>
      <c r="E168" s="17"/>
      <c r="F168" s="18">
        <f t="shared" si="10"/>
        <v>0</v>
      </c>
    </row>
    <row r="169" spans="1:6" x14ac:dyDescent="0.35">
      <c r="A169" s="4">
        <v>1005</v>
      </c>
      <c r="B169" s="15" t="s">
        <v>109</v>
      </c>
      <c r="C169" s="6" t="s">
        <v>30</v>
      </c>
      <c r="D169" s="6">
        <v>2</v>
      </c>
      <c r="E169" s="17"/>
      <c r="F169" s="18">
        <f t="shared" si="10"/>
        <v>0</v>
      </c>
    </row>
    <row r="170" spans="1:6" x14ac:dyDescent="0.35">
      <c r="A170" s="4">
        <v>1006</v>
      </c>
      <c r="B170" s="15" t="s">
        <v>110</v>
      </c>
      <c r="C170" s="6" t="s">
        <v>30</v>
      </c>
      <c r="D170" s="6">
        <v>2</v>
      </c>
      <c r="E170" s="17"/>
      <c r="F170" s="18">
        <f t="shared" si="10"/>
        <v>0</v>
      </c>
    </row>
    <row r="171" spans="1:6" x14ac:dyDescent="0.35">
      <c r="A171" s="4">
        <v>1007</v>
      </c>
      <c r="B171" s="15" t="s">
        <v>111</v>
      </c>
      <c r="C171" s="6" t="s">
        <v>30</v>
      </c>
      <c r="D171" s="6">
        <v>4</v>
      </c>
      <c r="E171" s="17"/>
      <c r="F171" s="18">
        <f t="shared" si="10"/>
        <v>0</v>
      </c>
    </row>
    <row r="172" spans="1:6" x14ac:dyDescent="0.35">
      <c r="A172" s="4">
        <v>1008</v>
      </c>
      <c r="B172" s="15" t="s">
        <v>112</v>
      </c>
      <c r="C172" s="6" t="s">
        <v>30</v>
      </c>
      <c r="D172" s="6">
        <v>4</v>
      </c>
      <c r="E172" s="17"/>
      <c r="F172" s="18">
        <f t="shared" si="10"/>
        <v>0</v>
      </c>
    </row>
    <row r="173" spans="1:6" x14ac:dyDescent="0.35">
      <c r="A173" s="4"/>
      <c r="B173" s="159" t="s">
        <v>118</v>
      </c>
      <c r="C173" s="159"/>
      <c r="D173" s="159"/>
      <c r="E173" s="159"/>
      <c r="F173" s="19">
        <f>SUM(F165:F172)</f>
        <v>0</v>
      </c>
    </row>
    <row r="174" spans="1:6" x14ac:dyDescent="0.35">
      <c r="A174" s="12">
        <v>1100</v>
      </c>
      <c r="B174" s="16" t="s">
        <v>121</v>
      </c>
      <c r="C174" s="6"/>
      <c r="D174" s="6"/>
      <c r="E174" s="10"/>
      <c r="F174" s="19"/>
    </row>
    <row r="175" spans="1:6" ht="25" x14ac:dyDescent="0.35">
      <c r="A175" s="4">
        <v>901</v>
      </c>
      <c r="B175" s="15" t="s">
        <v>123</v>
      </c>
      <c r="C175" s="6" t="s">
        <v>36</v>
      </c>
      <c r="D175" s="6">
        <v>118</v>
      </c>
      <c r="E175" s="36"/>
      <c r="F175" s="18">
        <f>E175*D175</f>
        <v>0</v>
      </c>
    </row>
    <row r="176" spans="1:6" ht="16.5" x14ac:dyDescent="0.35">
      <c r="A176" s="4">
        <v>902</v>
      </c>
      <c r="B176" s="14" t="s">
        <v>119</v>
      </c>
      <c r="C176" s="6" t="s">
        <v>120</v>
      </c>
      <c r="D176" s="6">
        <v>83</v>
      </c>
      <c r="E176" s="7"/>
      <c r="F176" s="18">
        <f>E176*D176</f>
        <v>0</v>
      </c>
    </row>
    <row r="177" spans="1:6" ht="15" thickBot="1" x14ac:dyDescent="0.4">
      <c r="A177" s="32"/>
      <c r="B177" s="166" t="s">
        <v>122</v>
      </c>
      <c r="C177" s="166"/>
      <c r="D177" s="166"/>
      <c r="E177" s="166"/>
      <c r="F177" s="24">
        <f>SUM(F175:F176)</f>
        <v>0</v>
      </c>
    </row>
    <row r="178" spans="1:6" s="46" customFormat="1" ht="16" thickBot="1" x14ac:dyDescent="0.4">
      <c r="A178" s="170" t="s">
        <v>124</v>
      </c>
      <c r="B178" s="171"/>
      <c r="C178" s="167">
        <f>SUM(F177,F173,F163,F159,F152,F149,F140,F133)</f>
        <v>0</v>
      </c>
      <c r="D178" s="168"/>
      <c r="E178" s="168"/>
      <c r="F178" s="169"/>
    </row>
    <row r="179" spans="1:6" s="46" customFormat="1" ht="15.5" x14ac:dyDescent="0.35">
      <c r="A179" s="119" t="s">
        <v>125</v>
      </c>
      <c r="B179" s="125" t="s">
        <v>176</v>
      </c>
      <c r="C179" s="126"/>
      <c r="D179" s="126"/>
      <c r="E179" s="127"/>
      <c r="F179" s="128"/>
    </row>
    <row r="180" spans="1:6" x14ac:dyDescent="0.35">
      <c r="A180" s="12">
        <v>300</v>
      </c>
      <c r="B180" s="16" t="s">
        <v>126</v>
      </c>
      <c r="C180" s="6"/>
      <c r="D180" s="6"/>
      <c r="E180" s="17"/>
      <c r="F180" s="18"/>
    </row>
    <row r="181" spans="1:6" x14ac:dyDescent="0.35">
      <c r="A181" s="4">
        <v>301</v>
      </c>
      <c r="B181" s="5" t="s">
        <v>13</v>
      </c>
      <c r="C181" s="6" t="s">
        <v>14</v>
      </c>
      <c r="D181" s="6">
        <v>57.6</v>
      </c>
      <c r="E181" s="7"/>
      <c r="F181" s="18">
        <f>E181*D181</f>
        <v>0</v>
      </c>
    </row>
    <row r="182" spans="1:6" x14ac:dyDescent="0.35">
      <c r="A182" s="4">
        <v>302</v>
      </c>
      <c r="B182" s="5" t="s">
        <v>127</v>
      </c>
      <c r="C182" s="6" t="s">
        <v>14</v>
      </c>
      <c r="D182" s="6">
        <v>1.6</v>
      </c>
      <c r="E182" s="7"/>
      <c r="F182" s="18">
        <f>E182*D182</f>
        <v>0</v>
      </c>
    </row>
    <row r="183" spans="1:6" x14ac:dyDescent="0.35">
      <c r="A183" s="4">
        <v>303</v>
      </c>
      <c r="B183" s="21" t="s">
        <v>135</v>
      </c>
      <c r="C183" s="6" t="s">
        <v>14</v>
      </c>
      <c r="D183" s="6">
        <f>8.82+3.12+0.9+0.72+4.8</f>
        <v>18.360000000000003</v>
      </c>
      <c r="E183" s="7"/>
      <c r="F183" s="18">
        <f>E183*D183</f>
        <v>0</v>
      </c>
    </row>
    <row r="184" spans="1:6" x14ac:dyDescent="0.35">
      <c r="A184" s="4"/>
      <c r="B184" s="159" t="s">
        <v>23</v>
      </c>
      <c r="C184" s="159"/>
      <c r="D184" s="159"/>
      <c r="E184" s="159"/>
      <c r="F184" s="19">
        <f>SUM(F181:F183)</f>
        <v>0</v>
      </c>
    </row>
    <row r="185" spans="1:6" x14ac:dyDescent="0.35">
      <c r="A185" s="12">
        <v>400</v>
      </c>
      <c r="B185" s="13" t="s">
        <v>75</v>
      </c>
      <c r="C185" s="10"/>
      <c r="D185" s="10"/>
      <c r="E185" s="10"/>
      <c r="F185" s="11"/>
    </row>
    <row r="186" spans="1:6" x14ac:dyDescent="0.35">
      <c r="A186" s="4">
        <v>401</v>
      </c>
      <c r="B186" s="14" t="s">
        <v>128</v>
      </c>
      <c r="C186" s="6" t="s">
        <v>10</v>
      </c>
      <c r="D186" s="6">
        <v>320</v>
      </c>
      <c r="E186" s="7"/>
      <c r="F186" s="8">
        <f>E186*D186</f>
        <v>0</v>
      </c>
    </row>
    <row r="187" spans="1:6" x14ac:dyDescent="0.35">
      <c r="A187" s="4">
        <v>402</v>
      </c>
      <c r="B187" s="5" t="s">
        <v>129</v>
      </c>
      <c r="C187" s="6" t="s">
        <v>14</v>
      </c>
      <c r="D187" s="6">
        <f>6.24+2.4</f>
        <v>8.64</v>
      </c>
      <c r="E187" s="17"/>
      <c r="F187" s="8">
        <f>E187*D187</f>
        <v>0</v>
      </c>
    </row>
    <row r="188" spans="1:6" x14ac:dyDescent="0.35">
      <c r="A188" s="4">
        <v>403</v>
      </c>
      <c r="B188" s="5" t="s">
        <v>130</v>
      </c>
      <c r="C188" s="6" t="s">
        <v>10</v>
      </c>
      <c r="D188" s="6">
        <v>680</v>
      </c>
      <c r="E188" s="17"/>
      <c r="F188" s="8">
        <f>E188*D188</f>
        <v>0</v>
      </c>
    </row>
    <row r="189" spans="1:6" x14ac:dyDescent="0.35">
      <c r="A189" s="4"/>
      <c r="B189" s="159" t="s">
        <v>131</v>
      </c>
      <c r="C189" s="159"/>
      <c r="D189" s="159"/>
      <c r="E189" s="159"/>
      <c r="F189" s="11">
        <f>SUM(F186:F188)</f>
        <v>0</v>
      </c>
    </row>
    <row r="190" spans="1:6" x14ac:dyDescent="0.35">
      <c r="A190" s="12">
        <v>800</v>
      </c>
      <c r="B190" s="16" t="s">
        <v>132</v>
      </c>
      <c r="C190" s="10"/>
      <c r="D190" s="10"/>
      <c r="E190" s="27"/>
      <c r="F190" s="19"/>
    </row>
    <row r="191" spans="1:6" x14ac:dyDescent="0.35">
      <c r="A191" s="4">
        <v>802</v>
      </c>
      <c r="B191" s="5" t="s">
        <v>60</v>
      </c>
      <c r="C191" s="6" t="s">
        <v>10</v>
      </c>
      <c r="D191" s="6">
        <v>680</v>
      </c>
      <c r="E191" s="17"/>
      <c r="F191" s="18">
        <f>E191*D191</f>
        <v>0</v>
      </c>
    </row>
    <row r="192" spans="1:6" x14ac:dyDescent="0.35">
      <c r="A192" s="4">
        <v>803</v>
      </c>
      <c r="B192" s="5" t="s">
        <v>61</v>
      </c>
      <c r="C192" s="6" t="s">
        <v>10</v>
      </c>
      <c r="D192" s="6">
        <v>680</v>
      </c>
      <c r="E192" s="17"/>
      <c r="F192" s="18">
        <f>E192*D192</f>
        <v>0</v>
      </c>
    </row>
    <row r="193" spans="1:6" ht="15" thickBot="1" x14ac:dyDescent="0.4">
      <c r="A193" s="39"/>
      <c r="B193" s="179" t="s">
        <v>64</v>
      </c>
      <c r="C193" s="179"/>
      <c r="D193" s="179"/>
      <c r="E193" s="179"/>
      <c r="F193" s="40">
        <f>SUM(F191:F192)</f>
        <v>0</v>
      </c>
    </row>
    <row r="194" spans="1:6" s="46" customFormat="1" ht="16" thickBot="1" x14ac:dyDescent="0.4">
      <c r="A194" s="170" t="s">
        <v>157</v>
      </c>
      <c r="B194" s="171"/>
      <c r="C194" s="173">
        <f>SUM(F193,F189,F184)</f>
        <v>0</v>
      </c>
      <c r="D194" s="177"/>
      <c r="E194" s="177"/>
      <c r="F194" s="178"/>
    </row>
    <row r="195" spans="1:6" s="46" customFormat="1" ht="15.5" x14ac:dyDescent="0.35">
      <c r="A195" s="114" t="s">
        <v>178</v>
      </c>
      <c r="B195" s="115" t="s">
        <v>177</v>
      </c>
      <c r="C195" s="116"/>
      <c r="D195" s="123"/>
      <c r="E195" s="123"/>
      <c r="F195" s="124"/>
    </row>
    <row r="196" spans="1:6" x14ac:dyDescent="0.35">
      <c r="A196" s="12">
        <v>200</v>
      </c>
      <c r="B196" s="13" t="s">
        <v>136</v>
      </c>
      <c r="C196" s="10"/>
      <c r="D196" s="10"/>
      <c r="E196" s="10"/>
      <c r="F196" s="19"/>
    </row>
    <row r="197" spans="1:6" x14ac:dyDescent="0.35">
      <c r="A197" s="4">
        <v>201</v>
      </c>
      <c r="B197" s="14" t="s">
        <v>137</v>
      </c>
      <c r="C197" s="6" t="s">
        <v>14</v>
      </c>
      <c r="D197" s="6">
        <f>22.4*2</f>
        <v>44.8</v>
      </c>
      <c r="E197" s="7"/>
      <c r="F197" s="18">
        <f>E197*D197</f>
        <v>0</v>
      </c>
    </row>
    <row r="198" spans="1:6" x14ac:dyDescent="0.35">
      <c r="A198" s="4">
        <v>202</v>
      </c>
      <c r="B198" s="14" t="s">
        <v>138</v>
      </c>
      <c r="C198" s="6" t="s">
        <v>14</v>
      </c>
      <c r="D198" s="6">
        <f>0.45*2</f>
        <v>0.9</v>
      </c>
      <c r="E198" s="7"/>
      <c r="F198" s="18">
        <f t="shared" ref="F198:F206" si="11">E198*D198</f>
        <v>0</v>
      </c>
    </row>
    <row r="199" spans="1:6" x14ac:dyDescent="0.35">
      <c r="A199" s="4">
        <v>203</v>
      </c>
      <c r="B199" s="14" t="s">
        <v>139</v>
      </c>
      <c r="C199" s="6" t="s">
        <v>14</v>
      </c>
      <c r="D199" s="6">
        <f>8*2</f>
        <v>16</v>
      </c>
      <c r="E199" s="7"/>
      <c r="F199" s="18">
        <f t="shared" si="11"/>
        <v>0</v>
      </c>
    </row>
    <row r="200" spans="1:6" x14ac:dyDescent="0.35">
      <c r="A200" s="4">
        <v>204</v>
      </c>
      <c r="B200" s="14" t="s">
        <v>140</v>
      </c>
      <c r="C200" s="6" t="s">
        <v>14</v>
      </c>
      <c r="D200" s="6">
        <f>0.4*2</f>
        <v>0.8</v>
      </c>
      <c r="E200" s="7"/>
      <c r="F200" s="18">
        <f t="shared" si="11"/>
        <v>0</v>
      </c>
    </row>
    <row r="201" spans="1:6" ht="27" x14ac:dyDescent="0.35">
      <c r="A201" s="4">
        <v>205</v>
      </c>
      <c r="B201" s="15" t="s">
        <v>141</v>
      </c>
      <c r="C201" s="6" t="s">
        <v>14</v>
      </c>
      <c r="D201" s="6">
        <f>4.55*2</f>
        <v>9.1</v>
      </c>
      <c r="E201" s="7"/>
      <c r="F201" s="18">
        <f t="shared" si="11"/>
        <v>0</v>
      </c>
    </row>
    <row r="202" spans="1:6" x14ac:dyDescent="0.35">
      <c r="A202" s="4">
        <v>206</v>
      </c>
      <c r="B202" s="14" t="s">
        <v>142</v>
      </c>
      <c r="C202" s="6" t="s">
        <v>10</v>
      </c>
      <c r="D202" s="6">
        <f>32.64*2</f>
        <v>65.28</v>
      </c>
      <c r="E202" s="7"/>
      <c r="F202" s="18">
        <f t="shared" si="11"/>
        <v>0</v>
      </c>
    </row>
    <row r="203" spans="1:6" x14ac:dyDescent="0.35">
      <c r="A203" s="4">
        <v>207</v>
      </c>
      <c r="B203" s="15" t="s">
        <v>143</v>
      </c>
      <c r="C203" s="6" t="s">
        <v>10</v>
      </c>
      <c r="D203" s="6">
        <f>D202</f>
        <v>65.28</v>
      </c>
      <c r="E203" s="7"/>
      <c r="F203" s="18">
        <f t="shared" si="11"/>
        <v>0</v>
      </c>
    </row>
    <row r="204" spans="1:6" x14ac:dyDescent="0.35">
      <c r="A204" s="4">
        <v>208</v>
      </c>
      <c r="B204" s="15" t="s">
        <v>144</v>
      </c>
      <c r="C204" s="6" t="s">
        <v>14</v>
      </c>
      <c r="D204" s="6">
        <f>1.14*2</f>
        <v>2.2799999999999998</v>
      </c>
      <c r="E204" s="36"/>
      <c r="F204" s="18">
        <f t="shared" si="11"/>
        <v>0</v>
      </c>
    </row>
    <row r="205" spans="1:6" x14ac:dyDescent="0.35">
      <c r="A205" s="4">
        <v>207</v>
      </c>
      <c r="B205" s="14" t="s">
        <v>145</v>
      </c>
      <c r="C205" s="6" t="s">
        <v>10</v>
      </c>
      <c r="D205" s="6">
        <f>26*2</f>
        <v>52</v>
      </c>
      <c r="E205" s="6"/>
      <c r="F205" s="18">
        <f t="shared" si="11"/>
        <v>0</v>
      </c>
    </row>
    <row r="206" spans="1:6" x14ac:dyDescent="0.35">
      <c r="A206" s="4">
        <v>208</v>
      </c>
      <c r="B206" s="15" t="s">
        <v>146</v>
      </c>
      <c r="C206" s="6" t="s">
        <v>10</v>
      </c>
      <c r="D206" s="6">
        <f>52*2</f>
        <v>104</v>
      </c>
      <c r="E206" s="6"/>
      <c r="F206" s="18">
        <f t="shared" si="11"/>
        <v>0</v>
      </c>
    </row>
    <row r="207" spans="1:6" x14ac:dyDescent="0.35">
      <c r="A207" s="4"/>
      <c r="B207" s="159" t="s">
        <v>147</v>
      </c>
      <c r="C207" s="159"/>
      <c r="D207" s="159"/>
      <c r="E207" s="159"/>
      <c r="F207" s="19">
        <f>SUM(F197:F206)</f>
        <v>0</v>
      </c>
    </row>
    <row r="208" spans="1:6" x14ac:dyDescent="0.35">
      <c r="A208" s="12">
        <v>300</v>
      </c>
      <c r="B208" s="13" t="s">
        <v>32</v>
      </c>
      <c r="C208" s="10"/>
      <c r="D208" s="10"/>
      <c r="E208" s="10"/>
      <c r="F208" s="19"/>
    </row>
    <row r="209" spans="1:6" ht="27" x14ac:dyDescent="0.35">
      <c r="A209" s="4">
        <v>301</v>
      </c>
      <c r="B209" s="15" t="s">
        <v>148</v>
      </c>
      <c r="C209" s="6" t="s">
        <v>10</v>
      </c>
      <c r="D209" s="6">
        <f>15*2</f>
        <v>30</v>
      </c>
      <c r="E209" s="36"/>
      <c r="F209" s="18">
        <f>E209*D209</f>
        <v>0</v>
      </c>
    </row>
    <row r="210" spans="1:6" x14ac:dyDescent="0.35">
      <c r="A210" s="4"/>
      <c r="B210" s="159" t="s">
        <v>23</v>
      </c>
      <c r="C210" s="159"/>
      <c r="D210" s="159"/>
      <c r="E210" s="159"/>
      <c r="F210" s="19">
        <f>F209</f>
        <v>0</v>
      </c>
    </row>
    <row r="211" spans="1:6" x14ac:dyDescent="0.35">
      <c r="A211" s="12">
        <v>400</v>
      </c>
      <c r="B211" s="13" t="s">
        <v>149</v>
      </c>
      <c r="C211" s="10"/>
      <c r="D211" s="10"/>
      <c r="E211" s="10"/>
      <c r="F211" s="19"/>
    </row>
    <row r="212" spans="1:6" x14ac:dyDescent="0.35">
      <c r="A212" s="4">
        <v>401</v>
      </c>
      <c r="B212" s="5" t="s">
        <v>150</v>
      </c>
      <c r="C212" s="6" t="s">
        <v>30</v>
      </c>
      <c r="D212" s="6">
        <v>4</v>
      </c>
      <c r="E212" s="36"/>
      <c r="F212" s="18">
        <f>E212*D212</f>
        <v>0</v>
      </c>
    </row>
    <row r="213" spans="1:6" x14ac:dyDescent="0.35">
      <c r="A213" s="4"/>
      <c r="B213" s="159" t="s">
        <v>151</v>
      </c>
      <c r="C213" s="159"/>
      <c r="D213" s="159"/>
      <c r="E213" s="159"/>
      <c r="F213" s="18">
        <f>F212</f>
        <v>0</v>
      </c>
    </row>
    <row r="214" spans="1:6" x14ac:dyDescent="0.35">
      <c r="A214" s="12">
        <v>500</v>
      </c>
      <c r="B214" s="16" t="s">
        <v>152</v>
      </c>
      <c r="C214" s="5"/>
      <c r="D214" s="5"/>
      <c r="E214" s="17"/>
      <c r="F214" s="18"/>
    </row>
    <row r="215" spans="1:6" x14ac:dyDescent="0.35">
      <c r="A215" s="4">
        <v>501</v>
      </c>
      <c r="B215" s="5" t="s">
        <v>60</v>
      </c>
      <c r="C215" s="6" t="s">
        <v>10</v>
      </c>
      <c r="D215" s="6">
        <f>52*2</f>
        <v>104</v>
      </c>
      <c r="E215" s="17"/>
      <c r="F215" s="18">
        <f>E215*D215</f>
        <v>0</v>
      </c>
    </row>
    <row r="216" spans="1:6" x14ac:dyDescent="0.35">
      <c r="A216" s="4">
        <v>502</v>
      </c>
      <c r="B216" s="21" t="s">
        <v>153</v>
      </c>
      <c r="C216" s="6" t="s">
        <v>10</v>
      </c>
      <c r="D216" s="6">
        <f>52*2</f>
        <v>104</v>
      </c>
      <c r="E216" s="7"/>
      <c r="F216" s="18">
        <f>E216*D216</f>
        <v>0</v>
      </c>
    </row>
    <row r="217" spans="1:6" x14ac:dyDescent="0.35">
      <c r="A217" s="4">
        <v>504</v>
      </c>
      <c r="B217" s="21" t="s">
        <v>63</v>
      </c>
      <c r="C217" s="6" t="s">
        <v>10</v>
      </c>
      <c r="D217" s="6">
        <f>20.4*2</f>
        <v>40.799999999999997</v>
      </c>
      <c r="E217" s="17"/>
      <c r="F217" s="18">
        <f>E217*D217</f>
        <v>0</v>
      </c>
    </row>
    <row r="218" spans="1:6" x14ac:dyDescent="0.35">
      <c r="A218" s="4"/>
      <c r="B218" s="159" t="s">
        <v>40</v>
      </c>
      <c r="C218" s="159"/>
      <c r="D218" s="159"/>
      <c r="E218" s="159"/>
      <c r="F218" s="19">
        <f>SUM(F215:F217)</f>
        <v>0</v>
      </c>
    </row>
    <row r="219" spans="1:6" x14ac:dyDescent="0.35">
      <c r="A219" s="12">
        <v>600</v>
      </c>
      <c r="B219" s="16" t="s">
        <v>45</v>
      </c>
      <c r="C219" s="10"/>
      <c r="D219" s="10"/>
      <c r="E219" s="27"/>
      <c r="F219" s="19"/>
    </row>
    <row r="220" spans="1:6" x14ac:dyDescent="0.35">
      <c r="A220" s="4">
        <v>601</v>
      </c>
      <c r="B220" s="21" t="s">
        <v>154</v>
      </c>
      <c r="C220" s="6" t="s">
        <v>8</v>
      </c>
      <c r="D220" s="44">
        <v>2</v>
      </c>
      <c r="E220" s="7"/>
      <c r="F220" s="8">
        <f>E220*D220</f>
        <v>0</v>
      </c>
    </row>
    <row r="221" spans="1:6" x14ac:dyDescent="0.35">
      <c r="A221" s="4"/>
      <c r="B221" s="143" t="s">
        <v>44</v>
      </c>
      <c r="C221" s="144"/>
      <c r="D221" s="144"/>
      <c r="E221" s="145"/>
      <c r="F221" s="11">
        <f>F220</f>
        <v>0</v>
      </c>
    </row>
    <row r="222" spans="1:6" x14ac:dyDescent="0.35">
      <c r="A222" s="12">
        <v>700</v>
      </c>
      <c r="B222" s="41" t="s">
        <v>155</v>
      </c>
      <c r="C222" s="10"/>
      <c r="D222" s="10"/>
      <c r="E222" s="42"/>
      <c r="F222" s="11"/>
    </row>
    <row r="223" spans="1:6" ht="25" x14ac:dyDescent="0.35">
      <c r="A223" s="4">
        <v>701</v>
      </c>
      <c r="B223" s="21" t="s">
        <v>156</v>
      </c>
      <c r="C223" s="6" t="s">
        <v>8</v>
      </c>
      <c r="D223" s="6">
        <v>2</v>
      </c>
      <c r="E223" s="7"/>
      <c r="F223" s="8">
        <f>E223*D223</f>
        <v>0</v>
      </c>
    </row>
    <row r="224" spans="1:6" ht="15" thickBot="1" x14ac:dyDescent="0.4">
      <c r="A224" s="32"/>
      <c r="B224" s="160" t="s">
        <v>58</v>
      </c>
      <c r="C224" s="160"/>
      <c r="D224" s="160"/>
      <c r="E224" s="160"/>
      <c r="F224" s="43">
        <f>F223</f>
        <v>0</v>
      </c>
    </row>
    <row r="225" spans="1:6" s="46" customFormat="1" ht="16" thickBot="1" x14ac:dyDescent="0.4">
      <c r="A225" s="161" t="s">
        <v>334</v>
      </c>
      <c r="B225" s="162"/>
      <c r="C225" s="163">
        <f>SUM(F224,F221,F218,F210,F207,F194)</f>
        <v>0</v>
      </c>
      <c r="D225" s="163"/>
      <c r="E225" s="163"/>
      <c r="F225" s="164"/>
    </row>
    <row r="228" spans="1:6" ht="18" x14ac:dyDescent="0.4">
      <c r="A228" s="151" t="s">
        <v>180</v>
      </c>
      <c r="B228" s="151"/>
      <c r="C228" s="151"/>
      <c r="D228" s="151"/>
      <c r="E228" s="151"/>
      <c r="F228" s="151"/>
    </row>
    <row r="229" spans="1:6" ht="15" thickBot="1" x14ac:dyDescent="0.4"/>
    <row r="230" spans="1:6" ht="16.5" x14ac:dyDescent="0.35">
      <c r="A230" s="45" t="s">
        <v>160</v>
      </c>
      <c r="B230" s="152" t="s">
        <v>161</v>
      </c>
      <c r="C230" s="153"/>
      <c r="D230" s="154"/>
      <c r="E230" s="155" t="s">
        <v>162</v>
      </c>
      <c r="F230" s="156"/>
    </row>
    <row r="231" spans="1:6" ht="16.5" x14ac:dyDescent="0.35">
      <c r="A231" s="38" t="s">
        <v>90</v>
      </c>
      <c r="B231" s="146" t="s">
        <v>6</v>
      </c>
      <c r="C231" s="147"/>
      <c r="D231" s="148"/>
      <c r="E231" s="149">
        <f>C10</f>
        <v>0</v>
      </c>
      <c r="F231" s="150"/>
    </row>
    <row r="232" spans="1:6" ht="16.5" x14ac:dyDescent="0.35">
      <c r="A232" s="38" t="s">
        <v>91</v>
      </c>
      <c r="B232" s="146" t="s">
        <v>179</v>
      </c>
      <c r="C232" s="147"/>
      <c r="D232" s="148"/>
      <c r="E232" s="149">
        <f>C69</f>
        <v>0</v>
      </c>
      <c r="F232" s="150"/>
    </row>
    <row r="233" spans="1:6" ht="16.5" x14ac:dyDescent="0.35">
      <c r="A233" s="38" t="s">
        <v>94</v>
      </c>
      <c r="B233" s="146" t="s">
        <v>165</v>
      </c>
      <c r="C233" s="147"/>
      <c r="D233" s="148"/>
      <c r="E233" s="149">
        <f>C128</f>
        <v>0</v>
      </c>
      <c r="F233" s="150"/>
    </row>
    <row r="234" spans="1:6" ht="16.5" x14ac:dyDescent="0.35">
      <c r="A234" s="38" t="s">
        <v>134</v>
      </c>
      <c r="B234" s="146" t="s">
        <v>332</v>
      </c>
      <c r="C234" s="147"/>
      <c r="D234" s="148"/>
      <c r="E234" s="149">
        <f>C178</f>
        <v>0</v>
      </c>
      <c r="F234" s="150"/>
    </row>
    <row r="235" spans="1:6" ht="16.5" x14ac:dyDescent="0.35">
      <c r="A235" s="38" t="s">
        <v>125</v>
      </c>
      <c r="B235" s="146" t="s">
        <v>167</v>
      </c>
      <c r="C235" s="147"/>
      <c r="D235" s="148"/>
      <c r="E235" s="149">
        <f>C194</f>
        <v>0</v>
      </c>
      <c r="F235" s="150"/>
    </row>
    <row r="236" spans="1:6" ht="16.5" x14ac:dyDescent="0.35">
      <c r="A236" s="38" t="s">
        <v>178</v>
      </c>
      <c r="B236" s="146" t="s">
        <v>177</v>
      </c>
      <c r="C236" s="147"/>
      <c r="D236" s="148"/>
      <c r="E236" s="149">
        <f>C225</f>
        <v>0</v>
      </c>
      <c r="F236" s="150"/>
    </row>
    <row r="237" spans="1:6" ht="17" thickBot="1" x14ac:dyDescent="0.4">
      <c r="A237" s="138" t="s">
        <v>164</v>
      </c>
      <c r="B237" s="139"/>
      <c r="C237" s="139"/>
      <c r="D237" s="140"/>
      <c r="E237" s="141">
        <f>SUM(E236,E235,E234,E233,E232,E231)</f>
        <v>0</v>
      </c>
      <c r="F237" s="142"/>
    </row>
  </sheetData>
  <mergeCells count="54">
    <mergeCell ref="B140:E140"/>
    <mergeCell ref="A69:B69"/>
    <mergeCell ref="C69:F69"/>
    <mergeCell ref="A128:B128"/>
    <mergeCell ref="C128:F128"/>
    <mergeCell ref="B133:E133"/>
    <mergeCell ref="A194:B194"/>
    <mergeCell ref="C194:F194"/>
    <mergeCell ref="B149:E149"/>
    <mergeCell ref="B152:E152"/>
    <mergeCell ref="B159:E159"/>
    <mergeCell ref="B163:E163"/>
    <mergeCell ref="B173:E173"/>
    <mergeCell ref="B177:E177"/>
    <mergeCell ref="A178:B178"/>
    <mergeCell ref="C178:F178"/>
    <mergeCell ref="B184:E184"/>
    <mergeCell ref="B189:E189"/>
    <mergeCell ref="B193:E193"/>
    <mergeCell ref="B231:D231"/>
    <mergeCell ref="E231:F231"/>
    <mergeCell ref="B207:E207"/>
    <mergeCell ref="B210:E210"/>
    <mergeCell ref="B213:E213"/>
    <mergeCell ref="B218:E218"/>
    <mergeCell ref="B221:E221"/>
    <mergeCell ref="B224:E224"/>
    <mergeCell ref="A225:B225"/>
    <mergeCell ref="C225:F225"/>
    <mergeCell ref="A228:F228"/>
    <mergeCell ref="B230:D230"/>
    <mergeCell ref="E230:F230"/>
    <mergeCell ref="B232:D232"/>
    <mergeCell ref="E232:F232"/>
    <mergeCell ref="B233:D233"/>
    <mergeCell ref="E233:F233"/>
    <mergeCell ref="B235:D235"/>
    <mergeCell ref="E235:F235"/>
    <mergeCell ref="B236:D236"/>
    <mergeCell ref="E236:F236"/>
    <mergeCell ref="A237:D237"/>
    <mergeCell ref="E237:F237"/>
    <mergeCell ref="B234:D234"/>
    <mergeCell ref="E234:F234"/>
    <mergeCell ref="B46:E46"/>
    <mergeCell ref="B58:E58"/>
    <mergeCell ref="B64:E64"/>
    <mergeCell ref="B68:E68"/>
    <mergeCell ref="A3:F3"/>
    <mergeCell ref="C10:F10"/>
    <mergeCell ref="B16:E16"/>
    <mergeCell ref="B23:E23"/>
    <mergeCell ref="B30:E30"/>
    <mergeCell ref="B38:E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521D9-BB85-47F1-9A71-87232144274A}">
  <dimension ref="A3:F136"/>
  <sheetViews>
    <sheetView workbookViewId="0">
      <selection activeCell="I93" sqref="I93"/>
    </sheetView>
  </sheetViews>
  <sheetFormatPr baseColWidth="10" defaultRowHeight="14.5" x14ac:dyDescent="0.35"/>
  <cols>
    <col min="2" max="2" width="66.1796875" customWidth="1"/>
    <col min="5" max="5" width="13.81640625" customWidth="1"/>
    <col min="6" max="6" width="15.7265625" customWidth="1"/>
  </cols>
  <sheetData>
    <row r="3" spans="1:6" ht="43.9" customHeight="1" x14ac:dyDescent="0.4">
      <c r="A3" s="184" t="s">
        <v>270</v>
      </c>
      <c r="B3" s="185"/>
      <c r="C3" s="185"/>
      <c r="D3" s="185"/>
      <c r="E3" s="185"/>
      <c r="F3" s="185"/>
    </row>
    <row r="4" spans="1:6" ht="15" thickBot="1" x14ac:dyDescent="0.4"/>
    <row r="5" spans="1:6" ht="15" thickBot="1" x14ac:dyDescent="0.4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</row>
    <row r="6" spans="1:6" s="46" customFormat="1" ht="15.5" x14ac:dyDescent="0.35">
      <c r="A6" s="104" t="s">
        <v>90</v>
      </c>
      <c r="B6" s="105" t="s">
        <v>6</v>
      </c>
      <c r="C6" s="106"/>
      <c r="D6" s="106"/>
      <c r="E6" s="106"/>
      <c r="F6" s="107"/>
    </row>
    <row r="7" spans="1:6" x14ac:dyDescent="0.35">
      <c r="A7" s="4">
        <v>101</v>
      </c>
      <c r="B7" s="5" t="s">
        <v>7</v>
      </c>
      <c r="C7" s="6" t="s">
        <v>8</v>
      </c>
      <c r="D7" s="6">
        <v>1</v>
      </c>
      <c r="E7" s="7"/>
      <c r="F7" s="8">
        <f>E7*D7</f>
        <v>0</v>
      </c>
    </row>
    <row r="8" spans="1:6" x14ac:dyDescent="0.35">
      <c r="A8" s="4">
        <v>102</v>
      </c>
      <c r="B8" s="5" t="s">
        <v>74</v>
      </c>
      <c r="C8" s="6" t="s">
        <v>8</v>
      </c>
      <c r="D8" s="6">
        <v>1</v>
      </c>
      <c r="E8" s="7"/>
      <c r="F8" s="8">
        <f>E8*D8</f>
        <v>0</v>
      </c>
    </row>
    <row r="9" spans="1:6" x14ac:dyDescent="0.35">
      <c r="A9" s="4">
        <v>103</v>
      </c>
      <c r="B9" s="5" t="s">
        <v>9</v>
      </c>
      <c r="C9" s="6" t="s">
        <v>10</v>
      </c>
      <c r="D9" s="6">
        <v>450</v>
      </c>
      <c r="E9" s="7"/>
      <c r="F9" s="8">
        <f>E9*D9</f>
        <v>0</v>
      </c>
    </row>
    <row r="10" spans="1:6" s="46" customFormat="1" ht="15.5" x14ac:dyDescent="0.35">
      <c r="A10" s="118"/>
      <c r="B10" s="108" t="s">
        <v>330</v>
      </c>
      <c r="C10" s="108"/>
      <c r="D10" s="108"/>
      <c r="E10" s="108"/>
      <c r="F10" s="109">
        <f>SUM(F7:F9)</f>
        <v>0</v>
      </c>
    </row>
    <row r="11" spans="1:6" x14ac:dyDescent="0.35">
      <c r="A11" s="31" t="s">
        <v>91</v>
      </c>
      <c r="B11" s="30" t="s">
        <v>272</v>
      </c>
      <c r="C11" s="28"/>
      <c r="D11" s="28"/>
      <c r="E11" s="28"/>
      <c r="F11" s="29"/>
    </row>
    <row r="12" spans="1:6" x14ac:dyDescent="0.35">
      <c r="A12" s="12">
        <v>200</v>
      </c>
      <c r="B12" s="13" t="s">
        <v>11</v>
      </c>
      <c r="C12" s="10"/>
      <c r="D12" s="10"/>
      <c r="E12" s="10"/>
      <c r="F12" s="11"/>
    </row>
    <row r="13" spans="1:6" x14ac:dyDescent="0.35">
      <c r="A13" s="4">
        <v>201</v>
      </c>
      <c r="B13" s="14" t="s">
        <v>12</v>
      </c>
      <c r="C13" s="6" t="s">
        <v>10</v>
      </c>
      <c r="D13" s="6">
        <v>100</v>
      </c>
      <c r="E13" s="6"/>
      <c r="F13" s="8">
        <f>E13*D13</f>
        <v>0</v>
      </c>
    </row>
    <row r="14" spans="1:6" x14ac:dyDescent="0.35">
      <c r="A14" s="4">
        <v>202</v>
      </c>
      <c r="B14" s="14" t="s">
        <v>13</v>
      </c>
      <c r="C14" s="6" t="s">
        <v>14</v>
      </c>
      <c r="D14" s="6">
        <v>39</v>
      </c>
      <c r="E14" s="7"/>
      <c r="F14" s="8">
        <f>E14*D14</f>
        <v>0</v>
      </c>
    </row>
    <row r="15" spans="1:6" x14ac:dyDescent="0.35">
      <c r="A15" s="4">
        <v>203</v>
      </c>
      <c r="B15" s="14" t="s">
        <v>15</v>
      </c>
      <c r="C15" s="6" t="s">
        <v>14</v>
      </c>
      <c r="D15" s="6">
        <v>36</v>
      </c>
      <c r="E15" s="7"/>
      <c r="F15" s="8">
        <f>E15*D15</f>
        <v>0</v>
      </c>
    </row>
    <row r="16" spans="1:6" x14ac:dyDescent="0.35">
      <c r="A16" s="9"/>
      <c r="B16" s="10" t="s">
        <v>16</v>
      </c>
      <c r="C16" s="10"/>
      <c r="D16" s="10"/>
      <c r="E16" s="10"/>
      <c r="F16" s="11">
        <f>SUM(F13:F15)</f>
        <v>0</v>
      </c>
    </row>
    <row r="17" spans="1:6" x14ac:dyDescent="0.35">
      <c r="A17" s="12">
        <v>300</v>
      </c>
      <c r="B17" s="13" t="s">
        <v>17</v>
      </c>
      <c r="C17" s="10"/>
      <c r="D17" s="10"/>
      <c r="E17" s="10"/>
      <c r="F17" s="11"/>
    </row>
    <row r="18" spans="1:6" x14ac:dyDescent="0.35">
      <c r="A18" s="4">
        <v>301</v>
      </c>
      <c r="B18" s="14" t="s">
        <v>18</v>
      </c>
      <c r="C18" s="6" t="s">
        <v>14</v>
      </c>
      <c r="D18" s="6">
        <v>0.9</v>
      </c>
      <c r="E18" s="7"/>
      <c r="F18" s="8">
        <f>E18*D18</f>
        <v>0</v>
      </c>
    </row>
    <row r="19" spans="1:6" x14ac:dyDescent="0.35">
      <c r="A19" s="4">
        <v>302</v>
      </c>
      <c r="B19" s="14" t="s">
        <v>19</v>
      </c>
      <c r="C19" s="6" t="s">
        <v>10</v>
      </c>
      <c r="D19" s="6">
        <v>88</v>
      </c>
      <c r="E19" s="7"/>
      <c r="F19" s="8">
        <f>E19*D19</f>
        <v>0</v>
      </c>
    </row>
    <row r="20" spans="1:6" x14ac:dyDescent="0.35">
      <c r="A20" s="4">
        <v>303</v>
      </c>
      <c r="B20" s="14" t="s">
        <v>20</v>
      </c>
      <c r="C20" s="6" t="s">
        <v>14</v>
      </c>
      <c r="D20" s="6">
        <v>5.0999999999999996</v>
      </c>
      <c r="E20" s="6"/>
      <c r="F20" s="8">
        <f>E20*D20</f>
        <v>0</v>
      </c>
    </row>
    <row r="21" spans="1:6" x14ac:dyDescent="0.35">
      <c r="A21" s="4">
        <v>304</v>
      </c>
      <c r="B21" s="14" t="s">
        <v>21</v>
      </c>
      <c r="C21" s="6" t="s">
        <v>10</v>
      </c>
      <c r="D21" s="6">
        <v>67</v>
      </c>
      <c r="E21" s="7"/>
      <c r="F21" s="8">
        <f>E21*D21</f>
        <v>0</v>
      </c>
    </row>
    <row r="22" spans="1:6" x14ac:dyDescent="0.35">
      <c r="A22" s="4">
        <v>305</v>
      </c>
      <c r="B22" s="14" t="s">
        <v>22</v>
      </c>
      <c r="C22" s="6" t="s">
        <v>10</v>
      </c>
      <c r="D22" s="6">
        <v>67</v>
      </c>
      <c r="E22" s="7"/>
      <c r="F22" s="8">
        <f>E22*D22</f>
        <v>0</v>
      </c>
    </row>
    <row r="23" spans="1:6" x14ac:dyDescent="0.35">
      <c r="A23" s="9"/>
      <c r="B23" s="10" t="s">
        <v>23</v>
      </c>
      <c r="C23" s="10"/>
      <c r="D23" s="10"/>
      <c r="E23" s="10"/>
      <c r="F23" s="11">
        <f>SUM(F18:F22)</f>
        <v>0</v>
      </c>
    </row>
    <row r="24" spans="1:6" x14ac:dyDescent="0.35">
      <c r="A24" s="12">
        <v>400</v>
      </c>
      <c r="B24" s="16" t="s">
        <v>24</v>
      </c>
      <c r="C24" s="5"/>
      <c r="D24" s="5"/>
      <c r="E24" s="17"/>
      <c r="F24" s="18"/>
    </row>
    <row r="25" spans="1:6" x14ac:dyDescent="0.35">
      <c r="A25" s="4">
        <v>401</v>
      </c>
      <c r="B25" s="5" t="s">
        <v>25</v>
      </c>
      <c r="C25" s="6" t="s">
        <v>10</v>
      </c>
      <c r="D25" s="6">
        <v>188</v>
      </c>
      <c r="E25" s="17"/>
      <c r="F25" s="18">
        <f>E25*D25</f>
        <v>0</v>
      </c>
    </row>
    <row r="26" spans="1:6" x14ac:dyDescent="0.35">
      <c r="A26" s="4">
        <v>402</v>
      </c>
      <c r="B26" s="5" t="s">
        <v>26</v>
      </c>
      <c r="C26" s="6" t="s">
        <v>10</v>
      </c>
      <c r="D26" s="6">
        <v>385</v>
      </c>
      <c r="E26" s="17"/>
      <c r="F26" s="18">
        <f>E26*D26</f>
        <v>0</v>
      </c>
    </row>
    <row r="27" spans="1:6" x14ac:dyDescent="0.35">
      <c r="A27" s="4">
        <v>403</v>
      </c>
      <c r="B27" s="14" t="s">
        <v>27</v>
      </c>
      <c r="C27" s="6" t="s">
        <v>14</v>
      </c>
      <c r="D27" s="6">
        <v>4.2</v>
      </c>
      <c r="E27" s="6"/>
      <c r="F27" s="8">
        <f>E27*D27</f>
        <v>0</v>
      </c>
    </row>
    <row r="28" spans="1:6" x14ac:dyDescent="0.35">
      <c r="A28" s="4">
        <v>404</v>
      </c>
      <c r="B28" s="5" t="s">
        <v>28</v>
      </c>
      <c r="C28" s="6" t="s">
        <v>10</v>
      </c>
      <c r="D28" s="6">
        <v>40.200000000000003</v>
      </c>
      <c r="E28" s="17"/>
      <c r="F28" s="18">
        <f>E28*D28</f>
        <v>0</v>
      </c>
    </row>
    <row r="29" spans="1:6" x14ac:dyDescent="0.35">
      <c r="A29" s="4">
        <v>405</v>
      </c>
      <c r="B29" s="5" t="s">
        <v>29</v>
      </c>
      <c r="C29" s="6" t="s">
        <v>30</v>
      </c>
      <c r="D29" s="6">
        <v>5</v>
      </c>
      <c r="E29" s="17"/>
      <c r="F29" s="18">
        <f>E29*D29</f>
        <v>0</v>
      </c>
    </row>
    <row r="30" spans="1:6" x14ac:dyDescent="0.35">
      <c r="A30" s="4"/>
      <c r="B30" s="10" t="s">
        <v>31</v>
      </c>
      <c r="C30" s="10"/>
      <c r="D30" s="10"/>
      <c r="E30" s="10"/>
      <c r="F30" s="11">
        <f>SUM(F25:F29)</f>
        <v>0</v>
      </c>
    </row>
    <row r="31" spans="1:6" x14ac:dyDescent="0.35">
      <c r="A31" s="12">
        <v>500</v>
      </c>
      <c r="B31" s="16" t="s">
        <v>32</v>
      </c>
      <c r="C31" s="5"/>
      <c r="D31" s="5"/>
      <c r="E31" s="17"/>
      <c r="F31" s="18"/>
    </row>
    <row r="32" spans="1:6" x14ac:dyDescent="0.35">
      <c r="A32" s="4">
        <v>501</v>
      </c>
      <c r="B32" s="5" t="s">
        <v>33</v>
      </c>
      <c r="C32" s="6" t="s">
        <v>30</v>
      </c>
      <c r="D32" s="6">
        <v>6</v>
      </c>
      <c r="E32" s="17"/>
      <c r="F32" s="18">
        <f t="shared" ref="F32:F37" si="0">E32*D32</f>
        <v>0</v>
      </c>
    </row>
    <row r="33" spans="1:6" ht="25" x14ac:dyDescent="0.35">
      <c r="A33" s="4">
        <v>502</v>
      </c>
      <c r="B33" s="15" t="s">
        <v>34</v>
      </c>
      <c r="C33" s="6" t="s">
        <v>14</v>
      </c>
      <c r="D33" s="6">
        <v>0.7</v>
      </c>
      <c r="E33" s="6"/>
      <c r="F33" s="8">
        <f t="shared" si="0"/>
        <v>0</v>
      </c>
    </row>
    <row r="34" spans="1:6" x14ac:dyDescent="0.35">
      <c r="A34" s="4">
        <v>503</v>
      </c>
      <c r="B34" s="5" t="s">
        <v>35</v>
      </c>
      <c r="C34" s="6" t="s">
        <v>36</v>
      </c>
      <c r="D34" s="6">
        <v>36.799999999999997</v>
      </c>
      <c r="E34" s="17"/>
      <c r="F34" s="18">
        <f t="shared" si="0"/>
        <v>0</v>
      </c>
    </row>
    <row r="35" spans="1:6" x14ac:dyDescent="0.35">
      <c r="A35" s="4">
        <v>504</v>
      </c>
      <c r="B35" s="5" t="s">
        <v>37</v>
      </c>
      <c r="C35" s="6" t="s">
        <v>10</v>
      </c>
      <c r="D35" s="6">
        <v>86</v>
      </c>
      <c r="E35" s="17"/>
      <c r="F35" s="18">
        <f t="shared" si="0"/>
        <v>0</v>
      </c>
    </row>
    <row r="36" spans="1:6" ht="25" x14ac:dyDescent="0.35">
      <c r="A36" s="4">
        <v>505</v>
      </c>
      <c r="B36" s="15" t="s">
        <v>38</v>
      </c>
      <c r="C36" s="6" t="s">
        <v>10</v>
      </c>
      <c r="D36" s="6">
        <v>40.200000000000003</v>
      </c>
      <c r="E36" s="6"/>
      <c r="F36" s="8">
        <f t="shared" si="0"/>
        <v>0</v>
      </c>
    </row>
    <row r="37" spans="1:6" x14ac:dyDescent="0.35">
      <c r="A37" s="4">
        <v>506</v>
      </c>
      <c r="B37" s="5" t="s">
        <v>39</v>
      </c>
      <c r="C37" s="6" t="s">
        <v>36</v>
      </c>
      <c r="D37" s="6">
        <v>15</v>
      </c>
      <c r="E37" s="7"/>
      <c r="F37" s="18">
        <f t="shared" si="0"/>
        <v>0</v>
      </c>
    </row>
    <row r="38" spans="1:6" x14ac:dyDescent="0.35">
      <c r="A38" s="12"/>
      <c r="B38" s="10" t="s">
        <v>40</v>
      </c>
      <c r="C38" s="10"/>
      <c r="D38" s="10"/>
      <c r="E38" s="10"/>
      <c r="F38" s="19">
        <f>SUM(F32:F37)</f>
        <v>0</v>
      </c>
    </row>
    <row r="39" spans="1:6" x14ac:dyDescent="0.35">
      <c r="A39" s="12">
        <v>600</v>
      </c>
      <c r="B39" s="13" t="s">
        <v>41</v>
      </c>
      <c r="C39" s="10"/>
      <c r="D39" s="10"/>
      <c r="E39" s="10"/>
      <c r="F39" s="19"/>
    </row>
    <row r="40" spans="1:6" x14ac:dyDescent="0.35">
      <c r="A40" s="4">
        <v>601</v>
      </c>
      <c r="B40" s="14" t="s">
        <v>266</v>
      </c>
      <c r="C40" s="6" t="s">
        <v>30</v>
      </c>
      <c r="D40" s="6">
        <v>5</v>
      </c>
      <c r="E40" s="7"/>
      <c r="F40" s="18">
        <f>E40*D40</f>
        <v>0</v>
      </c>
    </row>
    <row r="41" spans="1:6" x14ac:dyDescent="0.35">
      <c r="A41" s="4">
        <v>602</v>
      </c>
      <c r="B41" s="14" t="s">
        <v>182</v>
      </c>
      <c r="C41" s="6" t="s">
        <v>36</v>
      </c>
      <c r="D41" s="6">
        <v>18</v>
      </c>
      <c r="E41" s="7"/>
      <c r="F41" s="18">
        <f>E41*D41</f>
        <v>0</v>
      </c>
    </row>
    <row r="42" spans="1:6" x14ac:dyDescent="0.35">
      <c r="A42" s="12"/>
      <c r="B42" s="10" t="s">
        <v>44</v>
      </c>
      <c r="C42" s="10"/>
      <c r="D42" s="10"/>
      <c r="E42" s="10"/>
      <c r="F42" s="19">
        <f>SUM(F40:F41)</f>
        <v>0</v>
      </c>
    </row>
    <row r="43" spans="1:6" x14ac:dyDescent="0.35">
      <c r="A43" s="12">
        <v>700</v>
      </c>
      <c r="B43" s="13" t="s">
        <v>45</v>
      </c>
      <c r="C43" s="10"/>
      <c r="D43" s="10"/>
      <c r="E43" s="10"/>
      <c r="F43" s="19"/>
    </row>
    <row r="44" spans="1:6" x14ac:dyDescent="0.35">
      <c r="A44" s="4">
        <v>701</v>
      </c>
      <c r="B44" s="14" t="s">
        <v>46</v>
      </c>
      <c r="C44" s="6" t="s">
        <v>47</v>
      </c>
      <c r="D44" s="6">
        <v>1</v>
      </c>
      <c r="E44" s="7"/>
      <c r="F44" s="18">
        <f>E44*D44</f>
        <v>0</v>
      </c>
    </row>
    <row r="45" spans="1:6" x14ac:dyDescent="0.35">
      <c r="A45" s="4">
        <v>702</v>
      </c>
      <c r="B45" s="14" t="s">
        <v>48</v>
      </c>
      <c r="C45" s="6" t="s">
        <v>47</v>
      </c>
      <c r="D45" s="6">
        <v>1</v>
      </c>
      <c r="E45" s="7"/>
      <c r="F45" s="18">
        <f t="shared" ref="F45:F51" si="1">E45*D45</f>
        <v>0</v>
      </c>
    </row>
    <row r="46" spans="1:6" x14ac:dyDescent="0.35">
      <c r="A46" s="4">
        <v>703</v>
      </c>
      <c r="B46" s="14" t="s">
        <v>181</v>
      </c>
      <c r="C46" s="6" t="s">
        <v>30</v>
      </c>
      <c r="D46" s="6">
        <v>5</v>
      </c>
      <c r="E46" s="7"/>
      <c r="F46" s="18">
        <f t="shared" si="1"/>
        <v>0</v>
      </c>
    </row>
    <row r="47" spans="1:6" x14ac:dyDescent="0.35">
      <c r="A47" s="4">
        <v>704</v>
      </c>
      <c r="B47" s="14" t="s">
        <v>50</v>
      </c>
      <c r="C47" s="6" t="s">
        <v>30</v>
      </c>
      <c r="D47" s="6">
        <v>5</v>
      </c>
      <c r="E47" s="7"/>
      <c r="F47" s="18">
        <f t="shared" si="1"/>
        <v>0</v>
      </c>
    </row>
    <row r="48" spans="1:6" x14ac:dyDescent="0.35">
      <c r="A48" s="4">
        <v>705</v>
      </c>
      <c r="B48" s="14" t="s">
        <v>51</v>
      </c>
      <c r="C48" s="6" t="s">
        <v>30</v>
      </c>
      <c r="D48" s="6">
        <v>1</v>
      </c>
      <c r="E48" s="7"/>
      <c r="F48" s="18">
        <f t="shared" si="1"/>
        <v>0</v>
      </c>
    </row>
    <row r="49" spans="1:6" ht="25" x14ac:dyDescent="0.35">
      <c r="A49" s="4">
        <v>707</v>
      </c>
      <c r="B49" s="15" t="s">
        <v>53</v>
      </c>
      <c r="C49" s="6" t="s">
        <v>54</v>
      </c>
      <c r="D49" s="6">
        <v>1</v>
      </c>
      <c r="E49" s="36"/>
      <c r="F49" s="8">
        <f t="shared" si="1"/>
        <v>0</v>
      </c>
    </row>
    <row r="50" spans="1:6" x14ac:dyDescent="0.35">
      <c r="A50" s="4">
        <v>709</v>
      </c>
      <c r="B50" s="14" t="s">
        <v>56</v>
      </c>
      <c r="C50" s="6" t="s">
        <v>30</v>
      </c>
      <c r="D50" s="6">
        <v>5</v>
      </c>
      <c r="E50" s="36"/>
      <c r="F50" s="8">
        <f t="shared" si="1"/>
        <v>0</v>
      </c>
    </row>
    <row r="51" spans="1:6" x14ac:dyDescent="0.35">
      <c r="A51" s="4">
        <v>710</v>
      </c>
      <c r="B51" s="14" t="s">
        <v>57</v>
      </c>
      <c r="C51" s="6" t="s">
        <v>30</v>
      </c>
      <c r="D51" s="6">
        <v>5</v>
      </c>
      <c r="E51" s="7"/>
      <c r="F51" s="8">
        <f t="shared" si="1"/>
        <v>0</v>
      </c>
    </row>
    <row r="52" spans="1:6" x14ac:dyDescent="0.35">
      <c r="A52" s="12"/>
      <c r="B52" s="20" t="s">
        <v>58</v>
      </c>
      <c r="C52" s="20"/>
      <c r="D52" s="20"/>
      <c r="E52" s="20"/>
      <c r="F52" s="19">
        <f>SUM(F44:F51)</f>
        <v>0</v>
      </c>
    </row>
    <row r="53" spans="1:6" x14ac:dyDescent="0.35">
      <c r="A53" s="12">
        <v>800</v>
      </c>
      <c r="B53" s="16" t="s">
        <v>59</v>
      </c>
      <c r="C53" s="6"/>
      <c r="D53" s="6"/>
      <c r="E53" s="17"/>
      <c r="F53" s="18"/>
    </row>
    <row r="54" spans="1:6" x14ac:dyDescent="0.35">
      <c r="A54" s="4">
        <v>801</v>
      </c>
      <c r="B54" s="5" t="s">
        <v>60</v>
      </c>
      <c r="C54" s="6" t="s">
        <v>10</v>
      </c>
      <c r="D54" s="6">
        <v>248</v>
      </c>
      <c r="E54" s="17"/>
      <c r="F54" s="18">
        <f>E54*D54</f>
        <v>0</v>
      </c>
    </row>
    <row r="55" spans="1:6" x14ac:dyDescent="0.35">
      <c r="A55" s="4">
        <v>802</v>
      </c>
      <c r="B55" s="14" t="s">
        <v>61</v>
      </c>
      <c r="C55" s="6" t="s">
        <v>10</v>
      </c>
      <c r="D55" s="6">
        <f>D54-D56</f>
        <v>66</v>
      </c>
      <c r="E55" s="6"/>
      <c r="F55" s="8">
        <f>E55*D55</f>
        <v>0</v>
      </c>
    </row>
    <row r="56" spans="1:6" ht="25" x14ac:dyDescent="0.35">
      <c r="A56" s="4">
        <v>803</v>
      </c>
      <c r="B56" s="15" t="s">
        <v>62</v>
      </c>
      <c r="C56" s="6" t="s">
        <v>10</v>
      </c>
      <c r="D56" s="6">
        <v>182</v>
      </c>
      <c r="E56" s="6"/>
      <c r="F56" s="8">
        <f>E56*D56</f>
        <v>0</v>
      </c>
    </row>
    <row r="57" spans="1:6" x14ac:dyDescent="0.35">
      <c r="A57" s="4">
        <v>804</v>
      </c>
      <c r="B57" s="14" t="s">
        <v>63</v>
      </c>
      <c r="C57" s="6" t="s">
        <v>10</v>
      </c>
      <c r="D57" s="6">
        <v>32</v>
      </c>
      <c r="E57" s="7"/>
      <c r="F57" s="8">
        <f>E57*D57</f>
        <v>0</v>
      </c>
    </row>
    <row r="58" spans="1:6" ht="15" thickBot="1" x14ac:dyDescent="0.4">
      <c r="A58" s="4"/>
      <c r="B58" s="10" t="s">
        <v>64</v>
      </c>
      <c r="C58" s="10"/>
      <c r="D58" s="10"/>
      <c r="E58" s="10"/>
      <c r="F58" s="19">
        <f>SUM(F54:F57)</f>
        <v>0</v>
      </c>
    </row>
    <row r="59" spans="1:6" s="46" customFormat="1" ht="16" thickBot="1" x14ac:dyDescent="0.4">
      <c r="A59" s="170" t="s">
        <v>271</v>
      </c>
      <c r="B59" s="171"/>
      <c r="C59" s="172">
        <f>SUM(F58,F52,F42,F38,F30,F23,F16)</f>
        <v>0</v>
      </c>
      <c r="D59" s="173"/>
      <c r="E59" s="173"/>
      <c r="F59" s="174"/>
    </row>
    <row r="60" spans="1:6" s="47" customFormat="1" ht="19" thickBot="1" x14ac:dyDescent="0.5">
      <c r="A60" s="197" t="s">
        <v>183</v>
      </c>
      <c r="B60" s="198"/>
      <c r="C60" s="199">
        <f>C59*2</f>
        <v>0</v>
      </c>
      <c r="D60" s="200"/>
      <c r="E60" s="200"/>
      <c r="F60" s="201"/>
    </row>
    <row r="61" spans="1:6" ht="15.5" x14ac:dyDescent="0.35">
      <c r="A61" s="52" t="s">
        <v>94</v>
      </c>
      <c r="B61" s="51" t="s">
        <v>264</v>
      </c>
      <c r="C61" s="49"/>
      <c r="D61" s="48"/>
      <c r="E61" s="48"/>
      <c r="F61" s="50"/>
    </row>
    <row r="62" spans="1:6" s="59" customFormat="1" ht="14" x14ac:dyDescent="0.3">
      <c r="A62" s="53">
        <v>200</v>
      </c>
      <c r="B62" s="54" t="s">
        <v>184</v>
      </c>
      <c r="C62" s="55"/>
      <c r="D62" s="56"/>
      <c r="E62" s="57"/>
      <c r="F62" s="58"/>
    </row>
    <row r="63" spans="1:6" x14ac:dyDescent="0.35">
      <c r="A63" s="60">
        <v>202</v>
      </c>
      <c r="B63" s="61" t="s">
        <v>186</v>
      </c>
      <c r="C63" s="62"/>
      <c r="D63" s="63"/>
      <c r="E63" s="64"/>
      <c r="F63" s="65"/>
    </row>
    <row r="64" spans="1:6" x14ac:dyDescent="0.35">
      <c r="A64" s="60" t="s">
        <v>187</v>
      </c>
      <c r="B64" s="61" t="s">
        <v>188</v>
      </c>
      <c r="C64" s="62" t="s">
        <v>273</v>
      </c>
      <c r="D64" s="63">
        <v>35</v>
      </c>
      <c r="E64" s="70"/>
      <c r="F64" s="66">
        <f>E64*D64</f>
        <v>0</v>
      </c>
    </row>
    <row r="65" spans="1:6" x14ac:dyDescent="0.35">
      <c r="A65" s="67" t="s">
        <v>189</v>
      </c>
      <c r="B65" s="61" t="s">
        <v>190</v>
      </c>
      <c r="C65" s="62" t="s">
        <v>273</v>
      </c>
      <c r="D65" s="63">
        <v>60</v>
      </c>
      <c r="E65" s="70"/>
      <c r="F65" s="66">
        <f>E65*D65</f>
        <v>0</v>
      </c>
    </row>
    <row r="66" spans="1:6" x14ac:dyDescent="0.35">
      <c r="A66" s="60">
        <v>204</v>
      </c>
      <c r="B66" s="61" t="s">
        <v>191</v>
      </c>
      <c r="C66" s="62" t="s">
        <v>273</v>
      </c>
      <c r="D66" s="63">
        <v>230.4</v>
      </c>
      <c r="E66" s="64"/>
      <c r="F66" s="66">
        <f>E66*D66</f>
        <v>0</v>
      </c>
    </row>
    <row r="67" spans="1:6" x14ac:dyDescent="0.35">
      <c r="A67" s="67"/>
      <c r="B67" s="186" t="s">
        <v>192</v>
      </c>
      <c r="C67" s="187"/>
      <c r="D67" s="187"/>
      <c r="E67" s="188"/>
      <c r="F67" s="68">
        <f>SUM(F63:F66)</f>
        <v>0</v>
      </c>
    </row>
    <row r="68" spans="1:6" x14ac:dyDescent="0.35">
      <c r="A68" s="53">
        <v>300</v>
      </c>
      <c r="B68" s="54" t="s">
        <v>193</v>
      </c>
      <c r="C68" s="55"/>
      <c r="D68" s="56"/>
      <c r="E68" s="57"/>
      <c r="F68" s="58"/>
    </row>
    <row r="69" spans="1:6" x14ac:dyDescent="0.35">
      <c r="A69" s="60">
        <v>301</v>
      </c>
      <c r="B69" s="69" t="s">
        <v>274</v>
      </c>
      <c r="C69" s="62" t="s">
        <v>273</v>
      </c>
      <c r="D69" s="64">
        <v>2.9</v>
      </c>
      <c r="E69" s="70"/>
      <c r="F69" s="66">
        <f>E69*D69</f>
        <v>0</v>
      </c>
    </row>
    <row r="70" spans="1:6" ht="15" x14ac:dyDescent="0.35">
      <c r="A70" s="53">
        <v>302</v>
      </c>
      <c r="B70" s="54" t="s">
        <v>277</v>
      </c>
      <c r="C70" s="55"/>
      <c r="D70" s="56"/>
      <c r="E70" s="57"/>
      <c r="F70" s="66"/>
    </row>
    <row r="71" spans="1:6" x14ac:dyDescent="0.35">
      <c r="A71" s="71" t="s">
        <v>194</v>
      </c>
      <c r="B71" s="69" t="s">
        <v>195</v>
      </c>
      <c r="C71" s="62" t="s">
        <v>273</v>
      </c>
      <c r="D71" s="64">
        <v>2.7</v>
      </c>
      <c r="E71" s="70"/>
      <c r="F71" s="66">
        <f t="shared" ref="F71:F78" si="2">E71*D71</f>
        <v>0</v>
      </c>
    </row>
    <row r="72" spans="1:6" x14ac:dyDescent="0.35">
      <c r="A72" s="60" t="s">
        <v>196</v>
      </c>
      <c r="B72" s="61" t="s">
        <v>197</v>
      </c>
      <c r="C72" s="62" t="s">
        <v>273</v>
      </c>
      <c r="D72" s="63">
        <v>1.9</v>
      </c>
      <c r="E72" s="70"/>
      <c r="F72" s="66">
        <f t="shared" si="2"/>
        <v>0</v>
      </c>
    </row>
    <row r="73" spans="1:6" x14ac:dyDescent="0.35">
      <c r="A73" s="71" t="s">
        <v>198</v>
      </c>
      <c r="B73" s="69" t="s">
        <v>199</v>
      </c>
      <c r="C73" s="62" t="s">
        <v>273</v>
      </c>
      <c r="D73" s="64">
        <v>5.83</v>
      </c>
      <c r="E73" s="70"/>
      <c r="F73" s="66">
        <f t="shared" si="2"/>
        <v>0</v>
      </c>
    </row>
    <row r="74" spans="1:6" x14ac:dyDescent="0.35">
      <c r="A74" s="53">
        <v>305</v>
      </c>
      <c r="B74" s="54" t="s">
        <v>200</v>
      </c>
      <c r="C74" s="55"/>
      <c r="D74" s="56"/>
      <c r="E74" s="57"/>
      <c r="F74" s="66"/>
    </row>
    <row r="75" spans="1:6" x14ac:dyDescent="0.35">
      <c r="A75" s="60" t="s">
        <v>201</v>
      </c>
      <c r="B75" s="61" t="s">
        <v>202</v>
      </c>
      <c r="C75" s="62" t="s">
        <v>185</v>
      </c>
      <c r="D75" s="63">
        <v>135</v>
      </c>
      <c r="E75" s="70"/>
      <c r="F75" s="66">
        <f t="shared" si="2"/>
        <v>0</v>
      </c>
    </row>
    <row r="76" spans="1:6" x14ac:dyDescent="0.35">
      <c r="A76" s="67">
        <v>307</v>
      </c>
      <c r="B76" s="69" t="s">
        <v>21</v>
      </c>
      <c r="C76" s="62" t="s">
        <v>185</v>
      </c>
      <c r="D76" s="64">
        <v>205</v>
      </c>
      <c r="E76" s="64"/>
      <c r="F76" s="66">
        <f t="shared" si="2"/>
        <v>0</v>
      </c>
    </row>
    <row r="77" spans="1:6" x14ac:dyDescent="0.35">
      <c r="A77" s="60">
        <v>308</v>
      </c>
      <c r="B77" s="61" t="s">
        <v>275</v>
      </c>
      <c r="C77" s="62" t="s">
        <v>273</v>
      </c>
      <c r="D77" s="63">
        <v>205</v>
      </c>
      <c r="E77" s="70"/>
      <c r="F77" s="66">
        <f t="shared" si="2"/>
        <v>0</v>
      </c>
    </row>
    <row r="78" spans="1:6" x14ac:dyDescent="0.35">
      <c r="A78" s="60">
        <v>310</v>
      </c>
      <c r="B78" s="61" t="s">
        <v>276</v>
      </c>
      <c r="C78" s="62" t="s">
        <v>185</v>
      </c>
      <c r="D78" s="63">
        <v>42</v>
      </c>
      <c r="E78" s="70"/>
      <c r="F78" s="66">
        <f t="shared" si="2"/>
        <v>0</v>
      </c>
    </row>
    <row r="79" spans="1:6" x14ac:dyDescent="0.35">
      <c r="A79" s="53"/>
      <c r="B79" s="186" t="s">
        <v>203</v>
      </c>
      <c r="C79" s="187"/>
      <c r="D79" s="187"/>
      <c r="E79" s="188"/>
      <c r="F79" s="68">
        <f>SUM(F69:F78)</f>
        <v>0</v>
      </c>
    </row>
    <row r="80" spans="1:6" x14ac:dyDescent="0.35">
      <c r="A80" s="53">
        <v>400</v>
      </c>
      <c r="B80" s="54" t="s">
        <v>204</v>
      </c>
      <c r="C80" s="55"/>
      <c r="D80" s="56"/>
      <c r="E80" s="57"/>
      <c r="F80" s="58"/>
    </row>
    <row r="81" spans="1:6" ht="15" x14ac:dyDescent="0.35">
      <c r="A81" s="72">
        <v>401</v>
      </c>
      <c r="B81" s="73" t="s">
        <v>278</v>
      </c>
      <c r="C81" s="55"/>
      <c r="D81" s="57"/>
      <c r="E81" s="57"/>
      <c r="F81" s="58"/>
    </row>
    <row r="82" spans="1:6" x14ac:dyDescent="0.35">
      <c r="A82" s="60" t="s">
        <v>205</v>
      </c>
      <c r="B82" s="61" t="s">
        <v>206</v>
      </c>
      <c r="C82" s="62" t="s">
        <v>273</v>
      </c>
      <c r="D82" s="63">
        <v>4.78</v>
      </c>
      <c r="E82" s="70"/>
      <c r="F82" s="66">
        <f>E82*D82</f>
        <v>0</v>
      </c>
    </row>
    <row r="83" spans="1:6" ht="25" x14ac:dyDescent="0.35">
      <c r="A83" s="60" t="s">
        <v>207</v>
      </c>
      <c r="B83" s="61" t="s">
        <v>263</v>
      </c>
      <c r="C83" s="62" t="s">
        <v>273</v>
      </c>
      <c r="D83" s="63">
        <v>11.03</v>
      </c>
      <c r="E83" s="70"/>
      <c r="F83" s="66">
        <f>E83*D83</f>
        <v>0</v>
      </c>
    </row>
    <row r="84" spans="1:6" x14ac:dyDescent="0.35">
      <c r="A84" s="67"/>
      <c r="B84" s="186" t="s">
        <v>208</v>
      </c>
      <c r="C84" s="187"/>
      <c r="D84" s="187"/>
      <c r="E84" s="188"/>
      <c r="F84" s="68">
        <f>SUM(F82:F83)</f>
        <v>0</v>
      </c>
    </row>
    <row r="85" spans="1:6" x14ac:dyDescent="0.35">
      <c r="A85" s="72" t="s">
        <v>209</v>
      </c>
      <c r="B85" s="74" t="s">
        <v>210</v>
      </c>
      <c r="C85" s="55"/>
      <c r="D85" s="56"/>
      <c r="E85" s="57"/>
      <c r="F85" s="58"/>
    </row>
    <row r="86" spans="1:6" x14ac:dyDescent="0.35">
      <c r="A86" s="67">
        <v>501</v>
      </c>
      <c r="B86" s="75" t="s">
        <v>279</v>
      </c>
      <c r="C86" s="62"/>
      <c r="D86" s="63"/>
      <c r="E86" s="64"/>
      <c r="F86" s="65"/>
    </row>
    <row r="87" spans="1:6" x14ac:dyDescent="0.35">
      <c r="A87" s="67" t="s">
        <v>211</v>
      </c>
      <c r="B87" s="75" t="s">
        <v>212</v>
      </c>
      <c r="C87" s="62" t="s">
        <v>185</v>
      </c>
      <c r="D87" s="63">
        <v>66</v>
      </c>
      <c r="E87" s="70"/>
      <c r="F87" s="66">
        <f>E87*D87</f>
        <v>0</v>
      </c>
    </row>
    <row r="88" spans="1:6" x14ac:dyDescent="0.35">
      <c r="A88" s="67" t="s">
        <v>213</v>
      </c>
      <c r="B88" s="75" t="s">
        <v>214</v>
      </c>
      <c r="C88" s="62" t="s">
        <v>185</v>
      </c>
      <c r="D88" s="63">
        <v>165</v>
      </c>
      <c r="E88" s="70"/>
      <c r="F88" s="66">
        <f>E88*D88</f>
        <v>0</v>
      </c>
    </row>
    <row r="89" spans="1:6" x14ac:dyDescent="0.35">
      <c r="A89" s="67">
        <v>502</v>
      </c>
      <c r="B89" s="75" t="s">
        <v>215</v>
      </c>
      <c r="C89" s="62"/>
      <c r="D89" s="63"/>
      <c r="E89" s="64"/>
      <c r="F89" s="65"/>
    </row>
    <row r="90" spans="1:6" x14ac:dyDescent="0.35">
      <c r="A90" s="67" t="s">
        <v>216</v>
      </c>
      <c r="B90" s="76" t="s">
        <v>217</v>
      </c>
      <c r="C90" s="62" t="s">
        <v>185</v>
      </c>
      <c r="D90" s="63">
        <v>60</v>
      </c>
      <c r="E90" s="70"/>
      <c r="F90" s="66">
        <f>E90*D90</f>
        <v>0</v>
      </c>
    </row>
    <row r="91" spans="1:6" x14ac:dyDescent="0.35">
      <c r="A91" s="77"/>
      <c r="B91" s="194" t="s">
        <v>218</v>
      </c>
      <c r="C91" s="195"/>
      <c r="D91" s="195"/>
      <c r="E91" s="196"/>
      <c r="F91" s="78">
        <f>SUM(F87:F90)</f>
        <v>0</v>
      </c>
    </row>
    <row r="92" spans="1:6" x14ac:dyDescent="0.35">
      <c r="A92" s="79">
        <v>600</v>
      </c>
      <c r="B92" s="80" t="s">
        <v>219</v>
      </c>
      <c r="C92" s="13"/>
      <c r="D92" s="81"/>
      <c r="E92" s="81"/>
      <c r="F92" s="82"/>
    </row>
    <row r="93" spans="1:6" x14ac:dyDescent="0.35">
      <c r="A93" s="67">
        <v>601</v>
      </c>
      <c r="B93" s="74" t="s">
        <v>220</v>
      </c>
      <c r="C93" s="62"/>
      <c r="D93" s="63"/>
      <c r="E93" s="64"/>
      <c r="F93" s="65"/>
    </row>
    <row r="94" spans="1:6" x14ac:dyDescent="0.35">
      <c r="A94" s="67" t="s">
        <v>221</v>
      </c>
      <c r="B94" s="61" t="s">
        <v>222</v>
      </c>
      <c r="C94" s="62"/>
      <c r="D94" s="64"/>
      <c r="E94" s="64"/>
      <c r="F94" s="65"/>
    </row>
    <row r="95" spans="1:6" x14ac:dyDescent="0.35">
      <c r="A95" s="67" t="s">
        <v>223</v>
      </c>
      <c r="B95" s="75" t="s">
        <v>224</v>
      </c>
      <c r="C95" s="62" t="s">
        <v>30</v>
      </c>
      <c r="D95" s="63">
        <v>9</v>
      </c>
      <c r="E95" s="70"/>
      <c r="F95" s="66">
        <f>E95*D95</f>
        <v>0</v>
      </c>
    </row>
    <row r="96" spans="1:6" x14ac:dyDescent="0.35">
      <c r="A96" s="67" t="s">
        <v>226</v>
      </c>
      <c r="B96" s="75" t="s">
        <v>227</v>
      </c>
      <c r="C96" s="62" t="s">
        <v>273</v>
      </c>
      <c r="D96" s="63">
        <v>2.6</v>
      </c>
      <c r="E96" s="70"/>
      <c r="F96" s="66">
        <f t="shared" ref="F96:F105" si="3">E96*D96</f>
        <v>0</v>
      </c>
    </row>
    <row r="97" spans="1:6" x14ac:dyDescent="0.35">
      <c r="A97" s="67" t="s">
        <v>228</v>
      </c>
      <c r="B97" s="75" t="s">
        <v>229</v>
      </c>
      <c r="C97" s="62" t="s">
        <v>36</v>
      </c>
      <c r="D97" s="63">
        <v>164</v>
      </c>
      <c r="E97" s="70"/>
      <c r="F97" s="66">
        <f t="shared" si="3"/>
        <v>0</v>
      </c>
    </row>
    <row r="98" spans="1:6" x14ac:dyDescent="0.35">
      <c r="A98" s="60" t="s">
        <v>230</v>
      </c>
      <c r="B98" s="61" t="s">
        <v>231</v>
      </c>
      <c r="C98" s="62" t="s">
        <v>185</v>
      </c>
      <c r="D98" s="63">
        <v>52</v>
      </c>
      <c r="E98" s="70"/>
      <c r="F98" s="66">
        <f t="shared" si="3"/>
        <v>0</v>
      </c>
    </row>
    <row r="99" spans="1:6" x14ac:dyDescent="0.35">
      <c r="A99" s="60" t="s">
        <v>232</v>
      </c>
      <c r="B99" s="61" t="s">
        <v>233</v>
      </c>
      <c r="C99" s="62" t="s">
        <v>36</v>
      </c>
      <c r="D99" s="63">
        <v>74</v>
      </c>
      <c r="E99" s="70"/>
      <c r="F99" s="66">
        <f t="shared" si="3"/>
        <v>0</v>
      </c>
    </row>
    <row r="100" spans="1:6" x14ac:dyDescent="0.35">
      <c r="A100" s="60" t="s">
        <v>234</v>
      </c>
      <c r="B100" s="61" t="s">
        <v>235</v>
      </c>
      <c r="C100" s="62" t="s">
        <v>236</v>
      </c>
      <c r="D100" s="63">
        <v>1</v>
      </c>
      <c r="E100" s="70"/>
      <c r="F100" s="66">
        <f t="shared" si="3"/>
        <v>0</v>
      </c>
    </row>
    <row r="101" spans="1:6" x14ac:dyDescent="0.35">
      <c r="A101" s="72">
        <v>603</v>
      </c>
      <c r="B101" s="83" t="s">
        <v>237</v>
      </c>
      <c r="C101" s="62"/>
      <c r="D101" s="64"/>
      <c r="E101" s="64"/>
      <c r="F101" s="65"/>
    </row>
    <row r="102" spans="1:6" x14ac:dyDescent="0.35">
      <c r="A102" s="60" t="s">
        <v>238</v>
      </c>
      <c r="B102" s="61" t="s">
        <v>280</v>
      </c>
      <c r="C102" s="62" t="s">
        <v>185</v>
      </c>
      <c r="D102" s="63">
        <v>294</v>
      </c>
      <c r="E102" s="70"/>
      <c r="F102" s="66">
        <f t="shared" si="3"/>
        <v>0</v>
      </c>
    </row>
    <row r="103" spans="1:6" x14ac:dyDescent="0.35">
      <c r="A103" s="60" t="s">
        <v>239</v>
      </c>
      <c r="B103" s="61" t="s">
        <v>240</v>
      </c>
      <c r="C103" s="62" t="s">
        <v>36</v>
      </c>
      <c r="D103" s="63">
        <v>22</v>
      </c>
      <c r="E103" s="70"/>
      <c r="F103" s="66">
        <f t="shared" si="3"/>
        <v>0</v>
      </c>
    </row>
    <row r="104" spans="1:6" x14ac:dyDescent="0.35">
      <c r="A104" s="60" t="s">
        <v>241</v>
      </c>
      <c r="B104" s="61" t="s">
        <v>242</v>
      </c>
      <c r="C104" s="62" t="s">
        <v>36</v>
      </c>
      <c r="D104" s="63">
        <v>60</v>
      </c>
      <c r="E104" s="70"/>
      <c r="F104" s="66">
        <f t="shared" si="3"/>
        <v>0</v>
      </c>
    </row>
    <row r="105" spans="1:6" x14ac:dyDescent="0.35">
      <c r="A105" s="60">
        <v>605</v>
      </c>
      <c r="B105" s="61" t="s">
        <v>243</v>
      </c>
      <c r="C105" s="62" t="s">
        <v>36</v>
      </c>
      <c r="D105" s="63">
        <v>55</v>
      </c>
      <c r="E105" s="70"/>
      <c r="F105" s="66">
        <f t="shared" si="3"/>
        <v>0</v>
      </c>
    </row>
    <row r="106" spans="1:6" x14ac:dyDescent="0.35">
      <c r="A106" s="67"/>
      <c r="B106" s="186" t="s">
        <v>244</v>
      </c>
      <c r="C106" s="187"/>
      <c r="D106" s="187"/>
      <c r="E106" s="188"/>
      <c r="F106" s="68">
        <f>SUM(F95:F105)</f>
        <v>0</v>
      </c>
    </row>
    <row r="107" spans="1:6" x14ac:dyDescent="0.35">
      <c r="A107" s="53">
        <v>800</v>
      </c>
      <c r="B107" s="54" t="s">
        <v>245</v>
      </c>
      <c r="C107" s="55"/>
      <c r="D107" s="56"/>
      <c r="E107" s="57"/>
      <c r="F107" s="58"/>
    </row>
    <row r="108" spans="1:6" x14ac:dyDescent="0.35">
      <c r="A108" s="84">
        <v>804</v>
      </c>
      <c r="B108" s="85" t="s">
        <v>246</v>
      </c>
      <c r="C108" s="62"/>
      <c r="D108" s="64"/>
      <c r="E108" s="64"/>
      <c r="F108" s="65"/>
    </row>
    <row r="109" spans="1:6" x14ac:dyDescent="0.35">
      <c r="A109" s="60" t="s">
        <v>247</v>
      </c>
      <c r="B109" s="61" t="s">
        <v>248</v>
      </c>
      <c r="C109" s="62"/>
      <c r="D109" s="63"/>
      <c r="E109" s="64"/>
      <c r="F109" s="65"/>
    </row>
    <row r="110" spans="1:6" s="59" customFormat="1" ht="14" x14ac:dyDescent="0.3">
      <c r="A110" s="60"/>
      <c r="B110" s="86" t="s">
        <v>249</v>
      </c>
      <c r="C110" s="62" t="s">
        <v>225</v>
      </c>
      <c r="D110" s="63">
        <v>48</v>
      </c>
      <c r="E110" s="70"/>
      <c r="F110" s="66">
        <f>E110*D110</f>
        <v>0</v>
      </c>
    </row>
    <row r="111" spans="1:6" x14ac:dyDescent="0.35">
      <c r="A111" s="53"/>
      <c r="B111" s="186" t="s">
        <v>250</v>
      </c>
      <c r="C111" s="187"/>
      <c r="D111" s="187"/>
      <c r="E111" s="188"/>
      <c r="F111" s="68">
        <f>F110</f>
        <v>0</v>
      </c>
    </row>
    <row r="112" spans="1:6" x14ac:dyDescent="0.35">
      <c r="A112" s="87">
        <v>1500</v>
      </c>
      <c r="B112" s="80" t="s">
        <v>152</v>
      </c>
      <c r="C112" s="62"/>
      <c r="D112" s="64"/>
      <c r="E112" s="88"/>
      <c r="F112" s="89"/>
    </row>
    <row r="113" spans="1:6" x14ac:dyDescent="0.35">
      <c r="A113" s="90">
        <v>1501</v>
      </c>
      <c r="B113" s="91" t="s">
        <v>251</v>
      </c>
      <c r="C113" s="62" t="s">
        <v>185</v>
      </c>
      <c r="D113" s="64">
        <v>210</v>
      </c>
      <c r="E113" s="92"/>
      <c r="F113" s="66">
        <f>E113*D113</f>
        <v>0</v>
      </c>
    </row>
    <row r="114" spans="1:6" ht="25" x14ac:dyDescent="0.35">
      <c r="A114" s="90">
        <v>1502</v>
      </c>
      <c r="B114" s="91" t="s">
        <v>252</v>
      </c>
      <c r="C114" s="62" t="s">
        <v>185</v>
      </c>
      <c r="D114" s="63">
        <v>210</v>
      </c>
      <c r="E114" s="92"/>
      <c r="F114" s="66">
        <f>E114*D114</f>
        <v>0</v>
      </c>
    </row>
    <row r="115" spans="1:6" x14ac:dyDescent="0.35">
      <c r="A115" s="90">
        <v>1504</v>
      </c>
      <c r="B115" s="91" t="s">
        <v>253</v>
      </c>
      <c r="C115" s="62" t="s">
        <v>185</v>
      </c>
      <c r="D115" s="64">
        <v>230</v>
      </c>
      <c r="E115" s="92"/>
      <c r="F115" s="66">
        <f>E115*D115</f>
        <v>0</v>
      </c>
    </row>
    <row r="116" spans="1:6" ht="25" x14ac:dyDescent="0.35">
      <c r="A116" s="90">
        <v>1505</v>
      </c>
      <c r="B116" s="91" t="s">
        <v>254</v>
      </c>
      <c r="C116" s="62" t="s">
        <v>185</v>
      </c>
      <c r="D116" s="63">
        <v>95</v>
      </c>
      <c r="E116" s="92"/>
      <c r="F116" s="93">
        <f>E116*D116</f>
        <v>0</v>
      </c>
    </row>
    <row r="117" spans="1:6" x14ac:dyDescent="0.35">
      <c r="A117" s="53"/>
      <c r="B117" s="186" t="s">
        <v>255</v>
      </c>
      <c r="C117" s="187"/>
      <c r="D117" s="187"/>
      <c r="E117" s="188"/>
      <c r="F117" s="68">
        <f>SUM(F113:F116)</f>
        <v>0</v>
      </c>
    </row>
    <row r="118" spans="1:6" x14ac:dyDescent="0.35">
      <c r="A118" s="53">
        <v>1600</v>
      </c>
      <c r="B118" s="54" t="s">
        <v>256</v>
      </c>
      <c r="C118" s="55"/>
      <c r="D118" s="56"/>
      <c r="E118" s="57"/>
      <c r="F118" s="58"/>
    </row>
    <row r="119" spans="1:6" x14ac:dyDescent="0.35">
      <c r="A119" s="53">
        <v>1602</v>
      </c>
      <c r="B119" s="74" t="s">
        <v>257</v>
      </c>
      <c r="C119" s="94"/>
      <c r="D119" s="94"/>
      <c r="E119" s="95"/>
      <c r="F119" s="96"/>
    </row>
    <row r="120" spans="1:6" ht="25" x14ac:dyDescent="0.35">
      <c r="A120" s="90" t="s">
        <v>258</v>
      </c>
      <c r="B120" s="91" t="s">
        <v>259</v>
      </c>
      <c r="C120" s="62" t="s">
        <v>36</v>
      </c>
      <c r="D120" s="63">
        <v>65</v>
      </c>
      <c r="E120" s="92"/>
      <c r="F120" s="93">
        <f>E120*D120</f>
        <v>0</v>
      </c>
    </row>
    <row r="121" spans="1:6" x14ac:dyDescent="0.35">
      <c r="A121" s="53"/>
      <c r="B121" s="186" t="s">
        <v>260</v>
      </c>
      <c r="C121" s="187"/>
      <c r="D121" s="187"/>
      <c r="E121" s="188"/>
      <c r="F121" s="68">
        <f>F120</f>
        <v>0</v>
      </c>
    </row>
    <row r="122" spans="1:6" x14ac:dyDescent="0.35">
      <c r="A122" s="53">
        <v>1700</v>
      </c>
      <c r="B122" s="54" t="s">
        <v>261</v>
      </c>
      <c r="C122" s="55"/>
      <c r="D122" s="56"/>
      <c r="E122" s="57"/>
      <c r="F122" s="58"/>
    </row>
    <row r="123" spans="1:6" x14ac:dyDescent="0.35">
      <c r="A123" s="60">
        <v>1711</v>
      </c>
      <c r="B123" s="75" t="s">
        <v>268</v>
      </c>
      <c r="C123" s="62"/>
      <c r="D123" s="97"/>
      <c r="E123" s="88"/>
      <c r="F123" s="89"/>
    </row>
    <row r="124" spans="1:6" x14ac:dyDescent="0.35">
      <c r="A124" s="60">
        <v>1712</v>
      </c>
      <c r="B124" s="61" t="s">
        <v>267</v>
      </c>
      <c r="C124" s="62" t="s">
        <v>273</v>
      </c>
      <c r="D124" s="63">
        <v>95</v>
      </c>
      <c r="E124" s="92"/>
      <c r="F124" s="93">
        <f>E124*D124</f>
        <v>0</v>
      </c>
    </row>
    <row r="125" spans="1:6" x14ac:dyDescent="0.35">
      <c r="A125" s="60"/>
      <c r="B125" s="186" t="s">
        <v>262</v>
      </c>
      <c r="C125" s="187"/>
      <c r="D125" s="187"/>
      <c r="E125" s="188"/>
      <c r="F125" s="98">
        <f>F124</f>
        <v>0</v>
      </c>
    </row>
    <row r="126" spans="1:6" s="46" customFormat="1" ht="16" thickBot="1" x14ac:dyDescent="0.4">
      <c r="A126" s="189" t="s">
        <v>124</v>
      </c>
      <c r="B126" s="190"/>
      <c r="C126" s="191">
        <f>SUM(F125,F121,F117,F111,F106,F91,F84,F79,F67)</f>
        <v>0</v>
      </c>
      <c r="D126" s="192"/>
      <c r="E126" s="192"/>
      <c r="F126" s="193"/>
    </row>
    <row r="127" spans="1:6" s="46" customFormat="1" ht="18.5" thickBot="1" x14ac:dyDescent="0.45">
      <c r="A127" s="180" t="s">
        <v>265</v>
      </c>
      <c r="B127" s="181"/>
      <c r="C127" s="182">
        <f>C126*2</f>
        <v>0</v>
      </c>
      <c r="D127" s="182"/>
      <c r="E127" s="182"/>
      <c r="F127" s="183"/>
    </row>
    <row r="130" spans="1:6" ht="18" x14ac:dyDescent="0.4">
      <c r="A130" s="151" t="s">
        <v>159</v>
      </c>
      <c r="B130" s="151"/>
      <c r="C130" s="151"/>
      <c r="D130" s="151"/>
      <c r="E130" s="151"/>
      <c r="F130" s="151"/>
    </row>
    <row r="131" spans="1:6" ht="15" thickBot="1" x14ac:dyDescent="0.4"/>
    <row r="132" spans="1:6" ht="16.5" x14ac:dyDescent="0.35">
      <c r="A132" s="45" t="s">
        <v>160</v>
      </c>
      <c r="B132" s="152" t="s">
        <v>161</v>
      </c>
      <c r="C132" s="153"/>
      <c r="D132" s="154"/>
      <c r="E132" s="155" t="s">
        <v>162</v>
      </c>
      <c r="F132" s="156"/>
    </row>
    <row r="133" spans="1:6" ht="16.5" x14ac:dyDescent="0.35">
      <c r="A133" s="38" t="s">
        <v>90</v>
      </c>
      <c r="B133" s="146" t="s">
        <v>6</v>
      </c>
      <c r="C133" s="147"/>
      <c r="D133" s="148"/>
      <c r="E133" s="149">
        <f>F10</f>
        <v>0</v>
      </c>
      <c r="F133" s="150"/>
    </row>
    <row r="134" spans="1:6" ht="16.5" x14ac:dyDescent="0.35">
      <c r="A134" s="38" t="s">
        <v>91</v>
      </c>
      <c r="B134" s="146" t="s">
        <v>269</v>
      </c>
      <c r="C134" s="147"/>
      <c r="D134" s="148"/>
      <c r="E134" s="149">
        <f>C60</f>
        <v>0</v>
      </c>
      <c r="F134" s="150"/>
    </row>
    <row r="135" spans="1:6" ht="16.5" x14ac:dyDescent="0.35">
      <c r="A135" s="38" t="s">
        <v>94</v>
      </c>
      <c r="B135" s="146" t="s">
        <v>335</v>
      </c>
      <c r="C135" s="147"/>
      <c r="D135" s="148"/>
      <c r="E135" s="149">
        <f>C127</f>
        <v>0</v>
      </c>
      <c r="F135" s="150"/>
    </row>
    <row r="136" spans="1:6" ht="17" thickBot="1" x14ac:dyDescent="0.4">
      <c r="A136" s="138" t="s">
        <v>164</v>
      </c>
      <c r="B136" s="139"/>
      <c r="C136" s="139"/>
      <c r="D136" s="140"/>
      <c r="E136" s="141">
        <f>SUM(E135,E134,E133)</f>
        <v>0</v>
      </c>
      <c r="F136" s="142"/>
    </row>
  </sheetData>
  <mergeCells count="29">
    <mergeCell ref="A59:B59"/>
    <mergeCell ref="C59:F59"/>
    <mergeCell ref="A60:B60"/>
    <mergeCell ref="C60:F60"/>
    <mergeCell ref="B67:E67"/>
    <mergeCell ref="B132:D132"/>
    <mergeCell ref="E132:F132"/>
    <mergeCell ref="B79:E79"/>
    <mergeCell ref="B84:E84"/>
    <mergeCell ref="B91:E91"/>
    <mergeCell ref="B106:E106"/>
    <mergeCell ref="B111:E111"/>
    <mergeCell ref="B117:E117"/>
    <mergeCell ref="A136:D136"/>
    <mergeCell ref="E136:F136"/>
    <mergeCell ref="A127:B127"/>
    <mergeCell ref="C127:F127"/>
    <mergeCell ref="A3:F3"/>
    <mergeCell ref="B133:D133"/>
    <mergeCell ref="E133:F133"/>
    <mergeCell ref="B134:D134"/>
    <mergeCell ref="E134:F134"/>
    <mergeCell ref="B135:D135"/>
    <mergeCell ref="E135:F135"/>
    <mergeCell ref="B121:E121"/>
    <mergeCell ref="B125:E125"/>
    <mergeCell ref="A126:B126"/>
    <mergeCell ref="C126:F126"/>
    <mergeCell ref="A130:F1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F62F1-F5B0-4FFF-8CA2-F1AAE907A472}">
  <dimension ref="A3:J239"/>
  <sheetViews>
    <sheetView tabSelected="1" workbookViewId="0">
      <selection activeCell="I205" sqref="I205"/>
    </sheetView>
  </sheetViews>
  <sheetFormatPr baseColWidth="10" defaultRowHeight="14.5" x14ac:dyDescent="0.35"/>
  <cols>
    <col min="1" max="1" width="9.54296875" customWidth="1"/>
    <col min="2" max="2" width="66.54296875" bestFit="1" customWidth="1"/>
    <col min="5" max="5" width="13.1796875" customWidth="1"/>
    <col min="6" max="6" width="15" customWidth="1"/>
    <col min="10" max="10" width="12.7265625" bestFit="1" customWidth="1"/>
  </cols>
  <sheetData>
    <row r="3" spans="1:6" ht="63" customHeight="1" x14ac:dyDescent="0.4">
      <c r="A3" s="202" t="s">
        <v>336</v>
      </c>
      <c r="B3" s="202"/>
      <c r="C3" s="202"/>
      <c r="D3" s="202"/>
      <c r="E3" s="202"/>
      <c r="F3" s="202"/>
    </row>
    <row r="4" spans="1:6" ht="15" thickBot="1" x14ac:dyDescent="0.4"/>
    <row r="5" spans="1:6" ht="15" thickBot="1" x14ac:dyDescent="0.4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</row>
    <row r="6" spans="1:6" s="46" customFormat="1" ht="15.5" x14ac:dyDescent="0.35">
      <c r="A6" s="104" t="s">
        <v>90</v>
      </c>
      <c r="B6" s="105" t="s">
        <v>6</v>
      </c>
      <c r="C6" s="106"/>
      <c r="D6" s="106"/>
      <c r="E6" s="106"/>
      <c r="F6" s="107"/>
    </row>
    <row r="7" spans="1:6" x14ac:dyDescent="0.35">
      <c r="A7" s="4">
        <v>101</v>
      </c>
      <c r="B7" s="5" t="s">
        <v>7</v>
      </c>
      <c r="C7" s="6" t="s">
        <v>8</v>
      </c>
      <c r="D7" s="6">
        <v>1</v>
      </c>
      <c r="E7" s="7"/>
      <c r="F7" s="8">
        <f>E7*D7</f>
        <v>0</v>
      </c>
    </row>
    <row r="8" spans="1:6" x14ac:dyDescent="0.35">
      <c r="A8" s="4">
        <v>102</v>
      </c>
      <c r="B8" s="5" t="s">
        <v>74</v>
      </c>
      <c r="C8" s="6" t="s">
        <v>8</v>
      </c>
      <c r="D8" s="6">
        <v>1</v>
      </c>
      <c r="E8" s="7"/>
      <c r="F8" s="8">
        <f>E8*D8</f>
        <v>0</v>
      </c>
    </row>
    <row r="9" spans="1:6" x14ac:dyDescent="0.35">
      <c r="A9" s="4">
        <v>103</v>
      </c>
      <c r="B9" s="5" t="s">
        <v>9</v>
      </c>
      <c r="C9" s="6" t="s">
        <v>10</v>
      </c>
      <c r="D9" s="6">
        <v>450</v>
      </c>
      <c r="E9" s="7"/>
      <c r="F9" s="8">
        <f>E9*D9</f>
        <v>0</v>
      </c>
    </row>
    <row r="10" spans="1:6" s="46" customFormat="1" ht="15.5" x14ac:dyDescent="0.35">
      <c r="A10" s="118"/>
      <c r="B10" s="108" t="s">
        <v>330</v>
      </c>
      <c r="C10" s="108"/>
      <c r="D10" s="108"/>
      <c r="E10" s="108"/>
      <c r="F10" s="109">
        <f>SUM(F7:F9)</f>
        <v>0</v>
      </c>
    </row>
    <row r="11" spans="1:6" s="46" customFormat="1" ht="15.5" x14ac:dyDescent="0.35">
      <c r="A11" s="110" t="s">
        <v>91</v>
      </c>
      <c r="B11" s="111" t="s">
        <v>323</v>
      </c>
      <c r="C11" s="112"/>
      <c r="D11" s="112"/>
      <c r="E11" s="112"/>
      <c r="F11" s="113"/>
    </row>
    <row r="12" spans="1:6" x14ac:dyDescent="0.35">
      <c r="A12" s="12">
        <v>200</v>
      </c>
      <c r="B12" s="13" t="s">
        <v>11</v>
      </c>
      <c r="C12" s="10"/>
      <c r="D12" s="10"/>
      <c r="E12" s="10"/>
      <c r="F12" s="11"/>
    </row>
    <row r="13" spans="1:6" x14ac:dyDescent="0.35">
      <c r="A13" s="4">
        <v>201</v>
      </c>
      <c r="B13" s="14" t="s">
        <v>12</v>
      </c>
      <c r="C13" s="6" t="s">
        <v>10</v>
      </c>
      <c r="D13" s="6">
        <v>100</v>
      </c>
      <c r="E13" s="6"/>
      <c r="F13" s="8">
        <f>E13*D13</f>
        <v>0</v>
      </c>
    </row>
    <row r="14" spans="1:6" x14ac:dyDescent="0.35">
      <c r="A14" s="4">
        <v>202</v>
      </c>
      <c r="B14" s="14" t="s">
        <v>13</v>
      </c>
      <c r="C14" s="6" t="s">
        <v>14</v>
      </c>
      <c r="D14" s="6">
        <v>58</v>
      </c>
      <c r="E14" s="7"/>
      <c r="F14" s="8">
        <f t="shared" ref="F14:F15" si="0">E14*D14</f>
        <v>0</v>
      </c>
    </row>
    <row r="15" spans="1:6" x14ac:dyDescent="0.35">
      <c r="A15" s="4">
        <v>203</v>
      </c>
      <c r="B15" s="14" t="s">
        <v>15</v>
      </c>
      <c r="C15" s="6" t="s">
        <v>14</v>
      </c>
      <c r="D15" s="6">
        <v>70.2</v>
      </c>
      <c r="E15" s="7"/>
      <c r="F15" s="8">
        <f t="shared" si="0"/>
        <v>0</v>
      </c>
    </row>
    <row r="16" spans="1:6" x14ac:dyDescent="0.35">
      <c r="A16" s="9"/>
      <c r="B16" s="130" t="s">
        <v>16</v>
      </c>
      <c r="C16" s="131"/>
      <c r="D16" s="131"/>
      <c r="E16" s="132"/>
      <c r="F16" s="11">
        <f>SUM(F13:F15)</f>
        <v>0</v>
      </c>
    </row>
    <row r="17" spans="1:6" x14ac:dyDescent="0.35">
      <c r="A17" s="12">
        <v>300</v>
      </c>
      <c r="B17" s="13" t="s">
        <v>17</v>
      </c>
      <c r="C17" s="10"/>
      <c r="D17" s="10"/>
      <c r="E17" s="10"/>
      <c r="F17" s="11"/>
    </row>
    <row r="18" spans="1:6" x14ac:dyDescent="0.35">
      <c r="A18" s="4">
        <v>301</v>
      </c>
      <c r="B18" s="14" t="s">
        <v>18</v>
      </c>
      <c r="C18" s="6" t="s">
        <v>14</v>
      </c>
      <c r="D18" s="6">
        <v>0.8</v>
      </c>
      <c r="E18" s="7"/>
      <c r="F18" s="8">
        <f>E18*D18</f>
        <v>0</v>
      </c>
    </row>
    <row r="19" spans="1:6" x14ac:dyDescent="0.35">
      <c r="A19" s="4">
        <v>302</v>
      </c>
      <c r="B19" s="14" t="s">
        <v>19</v>
      </c>
      <c r="C19" s="6" t="s">
        <v>10</v>
      </c>
      <c r="D19" s="6">
        <v>118</v>
      </c>
      <c r="E19" s="7"/>
      <c r="F19" s="8">
        <f t="shared" ref="F19:F22" si="1">E19*D19</f>
        <v>0</v>
      </c>
    </row>
    <row r="20" spans="1:6" x14ac:dyDescent="0.35">
      <c r="A20" s="4">
        <v>303</v>
      </c>
      <c r="B20" s="14" t="s">
        <v>20</v>
      </c>
      <c r="C20" s="6" t="s">
        <v>14</v>
      </c>
      <c r="D20" s="6">
        <v>7.2</v>
      </c>
      <c r="E20" s="36"/>
      <c r="F20" s="8">
        <f t="shared" si="1"/>
        <v>0</v>
      </c>
    </row>
    <row r="21" spans="1:6" x14ac:dyDescent="0.35">
      <c r="A21" s="4">
        <v>304</v>
      </c>
      <c r="B21" s="14" t="s">
        <v>21</v>
      </c>
      <c r="C21" s="6" t="s">
        <v>10</v>
      </c>
      <c r="D21" s="6">
        <v>117</v>
      </c>
      <c r="E21" s="7"/>
      <c r="F21" s="8">
        <f t="shared" si="1"/>
        <v>0</v>
      </c>
    </row>
    <row r="22" spans="1:6" x14ac:dyDescent="0.35">
      <c r="A22" s="4">
        <v>305</v>
      </c>
      <c r="B22" s="14" t="s">
        <v>22</v>
      </c>
      <c r="C22" s="6" t="s">
        <v>10</v>
      </c>
      <c r="D22" s="6">
        <v>117</v>
      </c>
      <c r="E22" s="7"/>
      <c r="F22" s="8">
        <f t="shared" si="1"/>
        <v>0</v>
      </c>
    </row>
    <row r="23" spans="1:6" x14ac:dyDescent="0.35">
      <c r="A23" s="9"/>
      <c r="B23" s="130" t="s">
        <v>23</v>
      </c>
      <c r="C23" s="131"/>
      <c r="D23" s="131"/>
      <c r="E23" s="132"/>
      <c r="F23" s="11">
        <f>SUM(F18:F22)</f>
        <v>0</v>
      </c>
    </row>
    <row r="24" spans="1:6" x14ac:dyDescent="0.35">
      <c r="A24" s="12">
        <v>400</v>
      </c>
      <c r="B24" s="16" t="s">
        <v>24</v>
      </c>
      <c r="C24" s="5"/>
      <c r="D24" s="5"/>
      <c r="E24" s="17"/>
      <c r="F24" s="18"/>
    </row>
    <row r="25" spans="1:6" x14ac:dyDescent="0.35">
      <c r="A25" s="4">
        <v>401</v>
      </c>
      <c r="B25" s="5" t="s">
        <v>25</v>
      </c>
      <c r="C25" s="6" t="s">
        <v>10</v>
      </c>
      <c r="D25" s="6">
        <v>345</v>
      </c>
      <c r="E25" s="17"/>
      <c r="F25" s="18">
        <f>E25*D25</f>
        <v>0</v>
      </c>
    </row>
    <row r="26" spans="1:6" x14ac:dyDescent="0.35">
      <c r="A26" s="4">
        <v>402</v>
      </c>
      <c r="B26" s="5" t="s">
        <v>26</v>
      </c>
      <c r="C26" s="6" t="s">
        <v>10</v>
      </c>
      <c r="D26" s="6">
        <v>720</v>
      </c>
      <c r="E26" s="17"/>
      <c r="F26" s="18">
        <f t="shared" ref="F26:F29" si="2">E26*D26</f>
        <v>0</v>
      </c>
    </row>
    <row r="27" spans="1:6" x14ac:dyDescent="0.35">
      <c r="A27" s="4">
        <v>403</v>
      </c>
      <c r="B27" s="14" t="s">
        <v>27</v>
      </c>
      <c r="C27" s="6" t="s">
        <v>14</v>
      </c>
      <c r="D27" s="6">
        <v>8.6999999999999993</v>
      </c>
      <c r="E27" s="36"/>
      <c r="F27" s="18">
        <f t="shared" si="2"/>
        <v>0</v>
      </c>
    </row>
    <row r="28" spans="1:6" x14ac:dyDescent="0.35">
      <c r="A28" s="4">
        <v>404</v>
      </c>
      <c r="B28" s="5" t="s">
        <v>28</v>
      </c>
      <c r="C28" s="6" t="s">
        <v>10</v>
      </c>
      <c r="D28" s="6">
        <v>117</v>
      </c>
      <c r="E28" s="17"/>
      <c r="F28" s="18">
        <f t="shared" si="2"/>
        <v>0</v>
      </c>
    </row>
    <row r="29" spans="1:6" x14ac:dyDescent="0.35">
      <c r="A29" s="4">
        <v>405</v>
      </c>
      <c r="B29" s="5" t="s">
        <v>29</v>
      </c>
      <c r="C29" s="6" t="s">
        <v>30</v>
      </c>
      <c r="D29" s="6">
        <v>2</v>
      </c>
      <c r="E29" s="17"/>
      <c r="F29" s="18">
        <f t="shared" si="2"/>
        <v>0</v>
      </c>
    </row>
    <row r="30" spans="1:6" x14ac:dyDescent="0.35">
      <c r="A30" s="4"/>
      <c r="B30" s="130" t="s">
        <v>31</v>
      </c>
      <c r="C30" s="131"/>
      <c r="D30" s="131"/>
      <c r="E30" s="132"/>
      <c r="F30" s="19">
        <f>SUM(F25:F29)</f>
        <v>0</v>
      </c>
    </row>
    <row r="31" spans="1:6" x14ac:dyDescent="0.35">
      <c r="A31" s="12">
        <v>500</v>
      </c>
      <c r="B31" s="16" t="s">
        <v>32</v>
      </c>
      <c r="C31" s="5"/>
      <c r="D31" s="5"/>
      <c r="E31" s="17"/>
      <c r="F31" s="18"/>
    </row>
    <row r="32" spans="1:6" x14ac:dyDescent="0.35">
      <c r="A32" s="4">
        <v>501</v>
      </c>
      <c r="B32" s="5" t="s">
        <v>33</v>
      </c>
      <c r="C32" s="6" t="s">
        <v>30</v>
      </c>
      <c r="D32" s="6">
        <v>5</v>
      </c>
      <c r="E32" s="17"/>
      <c r="F32" s="18">
        <f t="shared" ref="F32:F37" si="3">E32*D32</f>
        <v>0</v>
      </c>
    </row>
    <row r="33" spans="1:6" ht="25" x14ac:dyDescent="0.35">
      <c r="A33" s="4">
        <v>502</v>
      </c>
      <c r="B33" s="21" t="s">
        <v>34</v>
      </c>
      <c r="C33" s="6" t="s">
        <v>14</v>
      </c>
      <c r="D33" s="6">
        <v>1.3</v>
      </c>
      <c r="E33" s="17"/>
      <c r="F33" s="18">
        <f t="shared" si="3"/>
        <v>0</v>
      </c>
    </row>
    <row r="34" spans="1:6" x14ac:dyDescent="0.35">
      <c r="A34" s="4">
        <v>503</v>
      </c>
      <c r="B34" s="5" t="s">
        <v>35</v>
      </c>
      <c r="C34" s="6" t="s">
        <v>36</v>
      </c>
      <c r="D34" s="6">
        <v>26</v>
      </c>
      <c r="E34" s="17"/>
      <c r="F34" s="18">
        <f t="shared" si="3"/>
        <v>0</v>
      </c>
    </row>
    <row r="35" spans="1:6" x14ac:dyDescent="0.35">
      <c r="A35" s="4">
        <v>504</v>
      </c>
      <c r="B35" s="5" t="s">
        <v>37</v>
      </c>
      <c r="C35" s="6" t="s">
        <v>10</v>
      </c>
      <c r="D35" s="6">
        <v>179</v>
      </c>
      <c r="E35" s="17"/>
      <c r="F35" s="18">
        <f t="shared" si="3"/>
        <v>0</v>
      </c>
    </row>
    <row r="36" spans="1:6" ht="25" x14ac:dyDescent="0.35">
      <c r="A36" s="4">
        <v>505</v>
      </c>
      <c r="B36" s="21" t="s">
        <v>38</v>
      </c>
      <c r="C36" s="6" t="s">
        <v>10</v>
      </c>
      <c r="D36" s="6">
        <v>117</v>
      </c>
      <c r="E36" s="17"/>
      <c r="F36" s="18">
        <f t="shared" si="3"/>
        <v>0</v>
      </c>
    </row>
    <row r="37" spans="1:6" x14ac:dyDescent="0.35">
      <c r="A37" s="4">
        <v>506</v>
      </c>
      <c r="B37" s="5" t="s">
        <v>39</v>
      </c>
      <c r="C37" s="6" t="s">
        <v>36</v>
      </c>
      <c r="D37" s="6">
        <v>15</v>
      </c>
      <c r="E37" s="7"/>
      <c r="F37" s="18">
        <f t="shared" si="3"/>
        <v>0</v>
      </c>
    </row>
    <row r="38" spans="1:6" x14ac:dyDescent="0.35">
      <c r="A38" s="12"/>
      <c r="B38" s="130" t="s">
        <v>40</v>
      </c>
      <c r="C38" s="131"/>
      <c r="D38" s="131"/>
      <c r="E38" s="132"/>
      <c r="F38" s="19">
        <f>SUM(F32:F37)</f>
        <v>0</v>
      </c>
    </row>
    <row r="39" spans="1:6" x14ac:dyDescent="0.35">
      <c r="A39" s="12">
        <v>600</v>
      </c>
      <c r="B39" s="13" t="s">
        <v>41</v>
      </c>
      <c r="C39" s="10"/>
      <c r="D39" s="10"/>
      <c r="E39" s="10"/>
      <c r="F39" s="19"/>
    </row>
    <row r="40" spans="1:6" x14ac:dyDescent="0.35">
      <c r="A40" s="4">
        <v>601</v>
      </c>
      <c r="B40" s="14" t="s">
        <v>281</v>
      </c>
      <c r="C40" s="6" t="s">
        <v>30</v>
      </c>
      <c r="D40" s="6">
        <v>1</v>
      </c>
      <c r="E40" s="7"/>
      <c r="F40" s="18">
        <f>E40*D40</f>
        <v>0</v>
      </c>
    </row>
    <row r="41" spans="1:6" x14ac:dyDescent="0.35">
      <c r="A41" s="4">
        <v>602</v>
      </c>
      <c r="B41" s="14" t="s">
        <v>282</v>
      </c>
      <c r="C41" s="6" t="s">
        <v>30</v>
      </c>
      <c r="D41" s="6">
        <v>1</v>
      </c>
      <c r="E41" s="7"/>
      <c r="F41" s="18">
        <f t="shared" ref="F41:F48" si="4">E41*D41</f>
        <v>0</v>
      </c>
    </row>
    <row r="42" spans="1:6" x14ac:dyDescent="0.35">
      <c r="A42" s="4">
        <v>603</v>
      </c>
      <c r="B42" s="14" t="s">
        <v>283</v>
      </c>
      <c r="C42" s="6" t="s">
        <v>30</v>
      </c>
      <c r="D42" s="6">
        <v>6</v>
      </c>
      <c r="E42" s="7"/>
      <c r="F42" s="18">
        <f t="shared" si="4"/>
        <v>0</v>
      </c>
    </row>
    <row r="43" spans="1:6" x14ac:dyDescent="0.35">
      <c r="A43" s="4">
        <v>604</v>
      </c>
      <c r="B43" s="14" t="s">
        <v>284</v>
      </c>
      <c r="C43" s="6" t="s">
        <v>30</v>
      </c>
      <c r="D43" s="6">
        <v>2</v>
      </c>
      <c r="E43" s="7"/>
      <c r="F43" s="18">
        <f t="shared" si="4"/>
        <v>0</v>
      </c>
    </row>
    <row r="44" spans="1:6" x14ac:dyDescent="0.35">
      <c r="A44" s="4">
        <v>605</v>
      </c>
      <c r="B44" s="14" t="s">
        <v>285</v>
      </c>
      <c r="C44" s="6" t="s">
        <v>30</v>
      </c>
      <c r="D44" s="6">
        <v>9</v>
      </c>
      <c r="E44" s="7"/>
      <c r="F44" s="18">
        <f t="shared" si="4"/>
        <v>0</v>
      </c>
    </row>
    <row r="45" spans="1:6" x14ac:dyDescent="0.35">
      <c r="A45" s="4">
        <v>606</v>
      </c>
      <c r="B45" s="14" t="s">
        <v>286</v>
      </c>
      <c r="C45" s="6" t="s">
        <v>30</v>
      </c>
      <c r="D45" s="6">
        <v>2</v>
      </c>
      <c r="E45" s="7"/>
      <c r="F45" s="18">
        <f t="shared" si="4"/>
        <v>0</v>
      </c>
    </row>
    <row r="46" spans="1:6" x14ac:dyDescent="0.35">
      <c r="A46" s="4">
        <v>607</v>
      </c>
      <c r="B46" s="14" t="s">
        <v>287</v>
      </c>
      <c r="C46" s="6" t="s">
        <v>30</v>
      </c>
      <c r="D46" s="6">
        <v>9</v>
      </c>
      <c r="E46" s="7"/>
      <c r="F46" s="18">
        <f t="shared" si="4"/>
        <v>0</v>
      </c>
    </row>
    <row r="47" spans="1:6" x14ac:dyDescent="0.35">
      <c r="A47" s="4">
        <v>608</v>
      </c>
      <c r="B47" s="14" t="s">
        <v>288</v>
      </c>
      <c r="C47" s="6" t="s">
        <v>30</v>
      </c>
      <c r="D47" s="6">
        <v>2</v>
      </c>
      <c r="E47" s="7"/>
      <c r="F47" s="18">
        <f t="shared" si="4"/>
        <v>0</v>
      </c>
    </row>
    <row r="48" spans="1:6" x14ac:dyDescent="0.35">
      <c r="A48" s="4">
        <v>602</v>
      </c>
      <c r="B48" s="14" t="s">
        <v>289</v>
      </c>
      <c r="C48" s="6" t="s">
        <v>36</v>
      </c>
      <c r="D48" s="6">
        <v>10</v>
      </c>
      <c r="E48" s="7"/>
      <c r="F48" s="18">
        <f t="shared" si="4"/>
        <v>0</v>
      </c>
    </row>
    <row r="49" spans="1:6" x14ac:dyDescent="0.35">
      <c r="A49" s="12"/>
      <c r="B49" s="130" t="s">
        <v>44</v>
      </c>
      <c r="C49" s="131"/>
      <c r="D49" s="131"/>
      <c r="E49" s="132"/>
      <c r="F49" s="19">
        <f>SUM(F40:F48)</f>
        <v>0</v>
      </c>
    </row>
    <row r="50" spans="1:6" x14ac:dyDescent="0.35">
      <c r="A50" s="12">
        <v>700</v>
      </c>
      <c r="B50" s="13" t="s">
        <v>45</v>
      </c>
      <c r="C50" s="10"/>
      <c r="D50" s="10"/>
      <c r="E50" s="10"/>
      <c r="F50" s="19"/>
    </row>
    <row r="51" spans="1:6" x14ac:dyDescent="0.35">
      <c r="A51" s="4">
        <v>701</v>
      </c>
      <c r="B51" s="14" t="s">
        <v>46</v>
      </c>
      <c r="C51" s="6" t="s">
        <v>47</v>
      </c>
      <c r="D51" s="6">
        <v>3</v>
      </c>
      <c r="E51" s="7"/>
      <c r="F51" s="18">
        <f>E51*D51</f>
        <v>0</v>
      </c>
    </row>
    <row r="52" spans="1:6" x14ac:dyDescent="0.35">
      <c r="A52" s="4">
        <v>702</v>
      </c>
      <c r="B52" s="14" t="s">
        <v>48</v>
      </c>
      <c r="C52" s="6" t="s">
        <v>47</v>
      </c>
      <c r="D52" s="6">
        <v>2</v>
      </c>
      <c r="E52" s="7"/>
      <c r="F52" s="18">
        <f t="shared" ref="F52:F60" si="5">E52*D52</f>
        <v>0</v>
      </c>
    </row>
    <row r="53" spans="1:6" x14ac:dyDescent="0.35">
      <c r="A53" s="4">
        <v>703</v>
      </c>
      <c r="B53" s="14" t="s">
        <v>181</v>
      </c>
      <c r="C53" s="6" t="s">
        <v>30</v>
      </c>
      <c r="D53" s="6">
        <v>7</v>
      </c>
      <c r="E53" s="7"/>
      <c r="F53" s="18">
        <f t="shared" si="5"/>
        <v>0</v>
      </c>
    </row>
    <row r="54" spans="1:6" x14ac:dyDescent="0.35">
      <c r="A54" s="4">
        <v>704</v>
      </c>
      <c r="B54" s="14" t="s">
        <v>50</v>
      </c>
      <c r="C54" s="6" t="s">
        <v>30</v>
      </c>
      <c r="D54" s="6">
        <v>17</v>
      </c>
      <c r="E54" s="7"/>
      <c r="F54" s="18">
        <f t="shared" si="5"/>
        <v>0</v>
      </c>
    </row>
    <row r="55" spans="1:6" x14ac:dyDescent="0.35">
      <c r="A55" s="4">
        <v>705</v>
      </c>
      <c r="B55" s="14" t="s">
        <v>51</v>
      </c>
      <c r="C55" s="6" t="s">
        <v>30</v>
      </c>
      <c r="D55" s="6">
        <v>2</v>
      </c>
      <c r="E55" s="7"/>
      <c r="F55" s="18">
        <f t="shared" si="5"/>
        <v>0</v>
      </c>
    </row>
    <row r="56" spans="1:6" x14ac:dyDescent="0.35">
      <c r="A56" s="4">
        <v>706</v>
      </c>
      <c r="B56" s="14" t="s">
        <v>290</v>
      </c>
      <c r="C56" s="6" t="s">
        <v>30</v>
      </c>
      <c r="D56" s="6">
        <v>4</v>
      </c>
      <c r="E56" s="7"/>
      <c r="F56" s="18">
        <f t="shared" si="5"/>
        <v>0</v>
      </c>
    </row>
    <row r="57" spans="1:6" ht="25" x14ac:dyDescent="0.35">
      <c r="A57" s="4">
        <v>707</v>
      </c>
      <c r="B57" s="21" t="s">
        <v>53</v>
      </c>
      <c r="C57" s="6" t="s">
        <v>54</v>
      </c>
      <c r="D57" s="6">
        <v>1</v>
      </c>
      <c r="E57" s="17"/>
      <c r="F57" s="18">
        <f t="shared" si="5"/>
        <v>0</v>
      </c>
    </row>
    <row r="58" spans="1:6" x14ac:dyDescent="0.35">
      <c r="A58" s="4">
        <v>708</v>
      </c>
      <c r="B58" s="21" t="s">
        <v>291</v>
      </c>
      <c r="C58" s="6" t="s">
        <v>8</v>
      </c>
      <c r="D58" s="6">
        <v>1</v>
      </c>
      <c r="E58" s="17"/>
      <c r="F58" s="18">
        <f t="shared" si="5"/>
        <v>0</v>
      </c>
    </row>
    <row r="59" spans="1:6" x14ac:dyDescent="0.35">
      <c r="A59" s="4">
        <v>709</v>
      </c>
      <c r="B59" s="14" t="s">
        <v>56</v>
      </c>
      <c r="C59" s="6" t="s">
        <v>30</v>
      </c>
      <c r="D59" s="6">
        <v>20</v>
      </c>
      <c r="E59" s="36"/>
      <c r="F59" s="18">
        <f t="shared" si="5"/>
        <v>0</v>
      </c>
    </row>
    <row r="60" spans="1:6" x14ac:dyDescent="0.35">
      <c r="A60" s="4">
        <v>710</v>
      </c>
      <c r="B60" s="14" t="s">
        <v>57</v>
      </c>
      <c r="C60" s="6" t="s">
        <v>30</v>
      </c>
      <c r="D60" s="6">
        <v>4</v>
      </c>
      <c r="E60" s="7"/>
      <c r="F60" s="18">
        <f t="shared" si="5"/>
        <v>0</v>
      </c>
    </row>
    <row r="61" spans="1:6" x14ac:dyDescent="0.35">
      <c r="A61" s="4"/>
      <c r="B61" s="130" t="s">
        <v>58</v>
      </c>
      <c r="C61" s="131"/>
      <c r="D61" s="131"/>
      <c r="E61" s="132"/>
      <c r="F61" s="19">
        <f>SUM(F51:F60)</f>
        <v>0</v>
      </c>
    </row>
    <row r="62" spans="1:6" x14ac:dyDescent="0.35">
      <c r="A62" s="12">
        <v>800</v>
      </c>
      <c r="B62" s="13" t="s">
        <v>155</v>
      </c>
      <c r="C62" s="10"/>
      <c r="D62" s="10"/>
      <c r="E62" s="10"/>
      <c r="F62" s="19"/>
    </row>
    <row r="63" spans="1:6" x14ac:dyDescent="0.35">
      <c r="A63" s="4">
        <v>801</v>
      </c>
      <c r="B63" s="14" t="s">
        <v>292</v>
      </c>
      <c r="C63" s="6" t="s">
        <v>30</v>
      </c>
      <c r="D63" s="6">
        <v>1</v>
      </c>
      <c r="E63" s="36"/>
      <c r="F63" s="18">
        <f>E63*D63</f>
        <v>0</v>
      </c>
    </row>
    <row r="64" spans="1:6" x14ac:dyDescent="0.35">
      <c r="A64" s="4">
        <v>802</v>
      </c>
      <c r="B64" s="14" t="s">
        <v>293</v>
      </c>
      <c r="C64" s="6" t="s">
        <v>30</v>
      </c>
      <c r="D64" s="6">
        <v>2</v>
      </c>
      <c r="E64" s="36"/>
      <c r="F64" s="18">
        <f t="shared" ref="F64:F70" si="6">E64*D64</f>
        <v>0</v>
      </c>
    </row>
    <row r="65" spans="1:6" x14ac:dyDescent="0.35">
      <c r="A65" s="4">
        <v>803</v>
      </c>
      <c r="B65" s="14" t="s">
        <v>109</v>
      </c>
      <c r="C65" s="6" t="s">
        <v>30</v>
      </c>
      <c r="D65" s="6">
        <v>2</v>
      </c>
      <c r="E65" s="36"/>
      <c r="F65" s="18">
        <f t="shared" si="6"/>
        <v>0</v>
      </c>
    </row>
    <row r="66" spans="1:6" x14ac:dyDescent="0.35">
      <c r="A66" s="4">
        <v>804</v>
      </c>
      <c r="B66" s="14" t="s">
        <v>110</v>
      </c>
      <c r="C66" s="6" t="s">
        <v>30</v>
      </c>
      <c r="D66" s="6">
        <v>2</v>
      </c>
      <c r="E66" s="36"/>
      <c r="F66" s="18">
        <f t="shared" si="6"/>
        <v>0</v>
      </c>
    </row>
    <row r="67" spans="1:6" x14ac:dyDescent="0.35">
      <c r="A67" s="4">
        <v>805</v>
      </c>
      <c r="B67" s="14" t="s">
        <v>294</v>
      </c>
      <c r="C67" s="6" t="s">
        <v>30</v>
      </c>
      <c r="D67" s="6">
        <v>2</v>
      </c>
      <c r="E67" s="36"/>
      <c r="F67" s="18">
        <f t="shared" si="6"/>
        <v>0</v>
      </c>
    </row>
    <row r="68" spans="1:6" x14ac:dyDescent="0.35">
      <c r="A68" s="4">
        <v>806</v>
      </c>
      <c r="B68" s="14" t="s">
        <v>111</v>
      </c>
      <c r="C68" s="6" t="s">
        <v>30</v>
      </c>
      <c r="D68" s="6">
        <v>2</v>
      </c>
      <c r="E68" s="36"/>
      <c r="F68" s="18">
        <f t="shared" si="6"/>
        <v>0</v>
      </c>
    </row>
    <row r="69" spans="1:6" x14ac:dyDescent="0.35">
      <c r="A69" s="4">
        <v>807</v>
      </c>
      <c r="B69" s="14" t="s">
        <v>295</v>
      </c>
      <c r="C69" s="6" t="s">
        <v>10</v>
      </c>
      <c r="D69" s="6">
        <v>12</v>
      </c>
      <c r="E69" s="36"/>
      <c r="F69" s="18">
        <f t="shared" si="6"/>
        <v>0</v>
      </c>
    </row>
    <row r="70" spans="1:6" x14ac:dyDescent="0.35">
      <c r="A70" s="4">
        <v>808</v>
      </c>
      <c r="B70" s="14" t="s">
        <v>296</v>
      </c>
      <c r="C70" s="6" t="s">
        <v>10</v>
      </c>
      <c r="D70" s="6">
        <v>28</v>
      </c>
      <c r="E70" s="36"/>
      <c r="F70" s="18">
        <f t="shared" si="6"/>
        <v>0</v>
      </c>
    </row>
    <row r="71" spans="1:6" x14ac:dyDescent="0.35">
      <c r="A71" s="4"/>
      <c r="B71" s="130" t="s">
        <v>64</v>
      </c>
      <c r="C71" s="131"/>
      <c r="D71" s="131"/>
      <c r="E71" s="132"/>
      <c r="F71" s="19">
        <f>SUM(F63:F70)</f>
        <v>0</v>
      </c>
    </row>
    <row r="72" spans="1:6" x14ac:dyDescent="0.35">
      <c r="A72" s="12">
        <v>900</v>
      </c>
      <c r="B72" s="16" t="s">
        <v>59</v>
      </c>
      <c r="C72" s="6"/>
      <c r="D72" s="6"/>
      <c r="E72" s="17"/>
      <c r="F72" s="18"/>
    </row>
    <row r="73" spans="1:6" x14ac:dyDescent="0.35">
      <c r="A73" s="4">
        <v>801</v>
      </c>
      <c r="B73" s="5" t="s">
        <v>60</v>
      </c>
      <c r="C73" s="6" t="s">
        <v>10</v>
      </c>
      <c r="D73" s="6">
        <v>720</v>
      </c>
      <c r="E73" s="17"/>
      <c r="F73" s="18">
        <f>E73*D73</f>
        <v>0</v>
      </c>
    </row>
    <row r="74" spans="1:6" x14ac:dyDescent="0.35">
      <c r="A74" s="4">
        <v>802</v>
      </c>
      <c r="B74" s="14" t="s">
        <v>61</v>
      </c>
      <c r="C74" s="6" t="s">
        <v>10</v>
      </c>
      <c r="D74" s="6">
        <f>D73-D75</f>
        <v>538</v>
      </c>
      <c r="E74" s="36"/>
      <c r="F74" s="18">
        <f t="shared" ref="F74:F76" si="7">E74*D74</f>
        <v>0</v>
      </c>
    </row>
    <row r="75" spans="1:6" ht="25" x14ac:dyDescent="0.35">
      <c r="A75" s="4">
        <v>803</v>
      </c>
      <c r="B75" s="21" t="s">
        <v>62</v>
      </c>
      <c r="C75" s="6" t="s">
        <v>10</v>
      </c>
      <c r="D75" s="6">
        <v>182</v>
      </c>
      <c r="E75" s="17"/>
      <c r="F75" s="18">
        <f t="shared" si="7"/>
        <v>0</v>
      </c>
    </row>
    <row r="76" spans="1:6" x14ac:dyDescent="0.35">
      <c r="A76" s="4">
        <v>804</v>
      </c>
      <c r="B76" s="14" t="s">
        <v>63</v>
      </c>
      <c r="C76" s="6" t="s">
        <v>10</v>
      </c>
      <c r="D76" s="6">
        <v>68</v>
      </c>
      <c r="E76" s="7"/>
      <c r="F76" s="18">
        <f t="shared" si="7"/>
        <v>0</v>
      </c>
    </row>
    <row r="77" spans="1:6" x14ac:dyDescent="0.35">
      <c r="A77" s="4"/>
      <c r="B77" s="130" t="s">
        <v>331</v>
      </c>
      <c r="C77" s="131"/>
      <c r="D77" s="131"/>
      <c r="E77" s="132"/>
      <c r="F77" s="19">
        <f>SUM(F73:F76)</f>
        <v>0</v>
      </c>
    </row>
    <row r="78" spans="1:6" x14ac:dyDescent="0.35">
      <c r="A78" s="12">
        <v>1000</v>
      </c>
      <c r="B78" s="13" t="s">
        <v>65</v>
      </c>
      <c r="C78" s="10"/>
      <c r="D78" s="10"/>
      <c r="E78" s="10"/>
      <c r="F78" s="19"/>
    </row>
    <row r="79" spans="1:6" x14ac:dyDescent="0.35">
      <c r="A79" s="4">
        <v>1001</v>
      </c>
      <c r="B79" s="14" t="s">
        <v>297</v>
      </c>
      <c r="C79" s="6" t="s">
        <v>36</v>
      </c>
      <c r="D79" s="6">
        <v>65</v>
      </c>
      <c r="E79" s="36"/>
      <c r="F79" s="18">
        <f>E79*D79</f>
        <v>0</v>
      </c>
    </row>
    <row r="80" spans="1:6" x14ac:dyDescent="0.35">
      <c r="A80" s="4">
        <v>1002</v>
      </c>
      <c r="B80" s="5" t="s">
        <v>298</v>
      </c>
      <c r="C80" s="6" t="s">
        <v>106</v>
      </c>
      <c r="D80" s="6">
        <v>32</v>
      </c>
      <c r="E80" s="36"/>
      <c r="F80" s="18">
        <f>E80*D80</f>
        <v>0</v>
      </c>
    </row>
    <row r="81" spans="1:6" ht="15" thickBot="1" x14ac:dyDescent="0.4">
      <c r="A81" s="99"/>
      <c r="B81" s="133" t="s">
        <v>299</v>
      </c>
      <c r="C81" s="134"/>
      <c r="D81" s="134"/>
      <c r="E81" s="135"/>
      <c r="F81" s="100">
        <f>SUM(F79:F80)</f>
        <v>0</v>
      </c>
    </row>
    <row r="82" spans="1:6" s="46" customFormat="1" ht="16" thickBot="1" x14ac:dyDescent="0.4">
      <c r="A82" s="170" t="s">
        <v>271</v>
      </c>
      <c r="B82" s="171"/>
      <c r="C82" s="172">
        <f>SUM(F81,F77,F71,F61,F49,F38,F30,F23,F16)</f>
        <v>0</v>
      </c>
      <c r="D82" s="173"/>
      <c r="E82" s="173"/>
      <c r="F82" s="174"/>
    </row>
    <row r="83" spans="1:6" s="46" customFormat="1" ht="15.5" x14ac:dyDescent="0.35">
      <c r="A83" s="119" t="s">
        <v>94</v>
      </c>
      <c r="B83" s="120" t="s">
        <v>163</v>
      </c>
      <c r="C83" s="121"/>
      <c r="D83" s="121"/>
      <c r="E83" s="121"/>
      <c r="F83" s="122"/>
    </row>
    <row r="84" spans="1:6" x14ac:dyDescent="0.35">
      <c r="A84" s="12">
        <v>200</v>
      </c>
      <c r="B84" s="13" t="s">
        <v>11</v>
      </c>
      <c r="C84" s="10"/>
      <c r="D84" s="10"/>
      <c r="E84" s="10"/>
      <c r="F84" s="11"/>
    </row>
    <row r="85" spans="1:6" x14ac:dyDescent="0.35">
      <c r="A85" s="4">
        <v>201</v>
      </c>
      <c r="B85" s="14" t="s">
        <v>12</v>
      </c>
      <c r="C85" s="6" t="s">
        <v>10</v>
      </c>
      <c r="D85" s="6">
        <v>71</v>
      </c>
      <c r="E85" s="6"/>
      <c r="F85" s="8">
        <f>E85*D85</f>
        <v>0</v>
      </c>
    </row>
    <row r="86" spans="1:6" x14ac:dyDescent="0.35">
      <c r="A86" s="4">
        <v>202</v>
      </c>
      <c r="B86" s="14" t="s">
        <v>13</v>
      </c>
      <c r="C86" s="6" t="s">
        <v>14</v>
      </c>
      <c r="D86" s="6">
        <v>16</v>
      </c>
      <c r="E86" s="7"/>
      <c r="F86" s="8">
        <f t="shared" ref="F86:F87" si="8">E86*D86</f>
        <v>0</v>
      </c>
    </row>
    <row r="87" spans="1:6" x14ac:dyDescent="0.35">
      <c r="A87" s="4">
        <v>203</v>
      </c>
      <c r="B87" s="14" t="s">
        <v>15</v>
      </c>
      <c r="C87" s="6" t="s">
        <v>14</v>
      </c>
      <c r="D87" s="6">
        <v>57</v>
      </c>
      <c r="E87" s="7"/>
      <c r="F87" s="8">
        <f t="shared" si="8"/>
        <v>0</v>
      </c>
    </row>
    <row r="88" spans="1:6" x14ac:dyDescent="0.35">
      <c r="A88" s="9"/>
      <c r="B88" s="130" t="s">
        <v>300</v>
      </c>
      <c r="C88" s="131"/>
      <c r="D88" s="131"/>
      <c r="E88" s="132"/>
      <c r="F88" s="11">
        <f>SUM(F85:F87)</f>
        <v>0</v>
      </c>
    </row>
    <row r="89" spans="1:6" x14ac:dyDescent="0.35">
      <c r="A89" s="12">
        <v>300</v>
      </c>
      <c r="B89" s="13" t="s">
        <v>17</v>
      </c>
      <c r="C89" s="10"/>
      <c r="D89" s="10"/>
      <c r="E89" s="10"/>
      <c r="F89" s="11"/>
    </row>
    <row r="90" spans="1:6" x14ac:dyDescent="0.35">
      <c r="A90" s="4">
        <v>301</v>
      </c>
      <c r="B90" s="14" t="s">
        <v>301</v>
      </c>
      <c r="C90" s="6" t="s">
        <v>14</v>
      </c>
      <c r="D90" s="129">
        <v>0.4</v>
      </c>
      <c r="E90" s="7"/>
      <c r="F90" s="8">
        <f>E90*D90</f>
        <v>0</v>
      </c>
    </row>
    <row r="91" spans="1:6" x14ac:dyDescent="0.35">
      <c r="A91" s="4">
        <v>302</v>
      </c>
      <c r="B91" s="14" t="s">
        <v>19</v>
      </c>
      <c r="C91" s="6" t="s">
        <v>10</v>
      </c>
      <c r="D91" s="129">
        <v>58</v>
      </c>
      <c r="E91" s="7"/>
      <c r="F91" s="8">
        <f t="shared" ref="F91:F95" si="9">E91*D91</f>
        <v>0</v>
      </c>
    </row>
    <row r="92" spans="1:6" x14ac:dyDescent="0.35">
      <c r="A92" s="4">
        <v>303</v>
      </c>
      <c r="B92" s="14" t="s">
        <v>302</v>
      </c>
      <c r="C92" s="6" t="s">
        <v>14</v>
      </c>
      <c r="D92" s="129">
        <v>4.2</v>
      </c>
      <c r="E92" s="36"/>
      <c r="F92" s="18">
        <f t="shared" si="9"/>
        <v>0</v>
      </c>
    </row>
    <row r="93" spans="1:6" x14ac:dyDescent="0.35">
      <c r="A93" s="4">
        <v>304</v>
      </c>
      <c r="B93" s="15" t="s">
        <v>21</v>
      </c>
      <c r="C93" s="6" t="s">
        <v>10</v>
      </c>
      <c r="D93" s="129">
        <v>71</v>
      </c>
      <c r="E93" s="35"/>
      <c r="F93" s="8">
        <f t="shared" si="9"/>
        <v>0</v>
      </c>
    </row>
    <row r="94" spans="1:6" x14ac:dyDescent="0.35">
      <c r="A94" s="4">
        <v>305</v>
      </c>
      <c r="B94" s="14" t="s">
        <v>22</v>
      </c>
      <c r="C94" s="6" t="s">
        <v>10</v>
      </c>
      <c r="D94" s="129">
        <v>71</v>
      </c>
      <c r="E94" s="7"/>
      <c r="F94" s="8">
        <f t="shared" si="9"/>
        <v>0</v>
      </c>
    </row>
    <row r="95" spans="1:6" x14ac:dyDescent="0.35">
      <c r="A95" s="4">
        <v>306</v>
      </c>
      <c r="B95" s="101" t="s">
        <v>303</v>
      </c>
      <c r="C95" s="35" t="s">
        <v>10</v>
      </c>
      <c r="D95" s="33">
        <v>71</v>
      </c>
      <c r="E95" s="7"/>
      <c r="F95" s="8">
        <f t="shared" si="9"/>
        <v>0</v>
      </c>
    </row>
    <row r="96" spans="1:6" x14ac:dyDescent="0.35">
      <c r="A96" s="9"/>
      <c r="B96" s="130" t="s">
        <v>304</v>
      </c>
      <c r="C96" s="131"/>
      <c r="D96" s="131"/>
      <c r="E96" s="132"/>
      <c r="F96" s="11">
        <f>SUM(F90:F95)</f>
        <v>0</v>
      </c>
    </row>
    <row r="97" spans="1:6" x14ac:dyDescent="0.35">
      <c r="A97" s="12">
        <v>400</v>
      </c>
      <c r="B97" s="16" t="s">
        <v>24</v>
      </c>
      <c r="C97" s="5"/>
      <c r="D97" s="5"/>
      <c r="E97" s="17"/>
      <c r="F97" s="18"/>
    </row>
    <row r="98" spans="1:6" x14ac:dyDescent="0.35">
      <c r="A98" s="4">
        <v>401</v>
      </c>
      <c r="B98" s="5" t="s">
        <v>305</v>
      </c>
      <c r="C98" s="6" t="s">
        <v>10</v>
      </c>
      <c r="D98" s="6">
        <v>240</v>
      </c>
      <c r="E98" s="17"/>
      <c r="F98" s="18">
        <f>E98*D98</f>
        <v>0</v>
      </c>
    </row>
    <row r="99" spans="1:6" x14ac:dyDescent="0.35">
      <c r="A99" s="4">
        <v>402</v>
      </c>
      <c r="B99" s="5" t="s">
        <v>306</v>
      </c>
      <c r="C99" s="6" t="s">
        <v>10</v>
      </c>
      <c r="D99" s="6">
        <v>490</v>
      </c>
      <c r="E99" s="17"/>
      <c r="F99" s="18">
        <f t="shared" ref="F99:F101" si="10">E99*D99</f>
        <v>0</v>
      </c>
    </row>
    <row r="100" spans="1:6" x14ac:dyDescent="0.35">
      <c r="A100" s="4">
        <v>403</v>
      </c>
      <c r="B100" s="14" t="s">
        <v>307</v>
      </c>
      <c r="C100" s="6" t="s">
        <v>14</v>
      </c>
      <c r="D100" s="6">
        <v>10</v>
      </c>
      <c r="E100" s="36"/>
      <c r="F100" s="18">
        <f t="shared" si="10"/>
        <v>0</v>
      </c>
    </row>
    <row r="101" spans="1:6" x14ac:dyDescent="0.35">
      <c r="A101" s="4">
        <v>404</v>
      </c>
      <c r="B101" s="34" t="s">
        <v>29</v>
      </c>
      <c r="C101" s="35" t="s">
        <v>30</v>
      </c>
      <c r="D101" s="35">
        <v>2</v>
      </c>
      <c r="E101" s="102"/>
      <c r="F101" s="18">
        <f t="shared" si="10"/>
        <v>0</v>
      </c>
    </row>
    <row r="102" spans="1:6" x14ac:dyDescent="0.35">
      <c r="A102" s="4"/>
      <c r="B102" s="130" t="s">
        <v>131</v>
      </c>
      <c r="C102" s="131"/>
      <c r="D102" s="131"/>
      <c r="E102" s="132"/>
      <c r="F102" s="19">
        <f>SUM(F98:F101)</f>
        <v>0</v>
      </c>
    </row>
    <row r="103" spans="1:6" x14ac:dyDescent="0.35">
      <c r="A103" s="12">
        <v>500</v>
      </c>
      <c r="B103" s="16" t="s">
        <v>32</v>
      </c>
      <c r="C103" s="5"/>
      <c r="D103" s="5"/>
      <c r="E103" s="17"/>
      <c r="F103" s="18"/>
    </row>
    <row r="104" spans="1:6" x14ac:dyDescent="0.35">
      <c r="A104" s="4">
        <v>501</v>
      </c>
      <c r="B104" s="5" t="s">
        <v>33</v>
      </c>
      <c r="C104" s="6" t="s">
        <v>30</v>
      </c>
      <c r="D104" s="6">
        <v>5</v>
      </c>
      <c r="E104" s="17"/>
      <c r="F104" s="18">
        <f>E104*D104</f>
        <v>0</v>
      </c>
    </row>
    <row r="105" spans="1:6" ht="25" x14ac:dyDescent="0.35">
      <c r="A105" s="4">
        <v>502</v>
      </c>
      <c r="B105" s="15" t="s">
        <v>308</v>
      </c>
      <c r="C105" s="6" t="s">
        <v>14</v>
      </c>
      <c r="D105" s="6">
        <v>0.8</v>
      </c>
      <c r="E105" s="36"/>
      <c r="F105" s="18">
        <f t="shared" ref="F105:F107" si="11">E105*D105</f>
        <v>0</v>
      </c>
    </row>
    <row r="106" spans="1:6" x14ac:dyDescent="0.35">
      <c r="A106" s="4">
        <v>503</v>
      </c>
      <c r="B106" s="5" t="s">
        <v>229</v>
      </c>
      <c r="C106" s="6" t="s">
        <v>36</v>
      </c>
      <c r="D106" s="6">
        <v>41</v>
      </c>
      <c r="E106" s="17"/>
      <c r="F106" s="18">
        <f t="shared" si="11"/>
        <v>0</v>
      </c>
    </row>
    <row r="107" spans="1:6" x14ac:dyDescent="0.35">
      <c r="A107" s="4">
        <v>504</v>
      </c>
      <c r="B107" s="5" t="s">
        <v>309</v>
      </c>
      <c r="C107" s="6" t="s">
        <v>10</v>
      </c>
      <c r="D107" s="6">
        <v>82</v>
      </c>
      <c r="E107" s="17"/>
      <c r="F107" s="18">
        <f t="shared" si="11"/>
        <v>0</v>
      </c>
    </row>
    <row r="108" spans="1:6" x14ac:dyDescent="0.35">
      <c r="A108" s="12"/>
      <c r="B108" s="130" t="s">
        <v>310</v>
      </c>
      <c r="C108" s="131"/>
      <c r="D108" s="131"/>
      <c r="E108" s="132"/>
      <c r="F108" s="19">
        <f>SUM(F104:F107)</f>
        <v>0</v>
      </c>
    </row>
    <row r="109" spans="1:6" x14ac:dyDescent="0.35">
      <c r="A109" s="12">
        <v>600</v>
      </c>
      <c r="B109" s="13" t="s">
        <v>41</v>
      </c>
      <c r="C109" s="10"/>
      <c r="D109" s="10"/>
      <c r="E109" s="10"/>
      <c r="F109" s="19"/>
    </row>
    <row r="110" spans="1:6" x14ac:dyDescent="0.35">
      <c r="A110" s="4">
        <v>601</v>
      </c>
      <c r="B110" s="14" t="s">
        <v>311</v>
      </c>
      <c r="C110" s="6" t="s">
        <v>30</v>
      </c>
      <c r="D110" s="6">
        <v>1</v>
      </c>
      <c r="E110" s="103"/>
      <c r="F110" s="18">
        <f>E110*D110</f>
        <v>0</v>
      </c>
    </row>
    <row r="111" spans="1:6" x14ac:dyDescent="0.35">
      <c r="A111" s="4">
        <v>602</v>
      </c>
      <c r="B111" s="14" t="s">
        <v>312</v>
      </c>
      <c r="C111" s="6" t="s">
        <v>30</v>
      </c>
      <c r="D111" s="6">
        <v>1</v>
      </c>
      <c r="E111" s="103"/>
      <c r="F111" s="18">
        <f>E111*D111</f>
        <v>0</v>
      </c>
    </row>
    <row r="112" spans="1:6" x14ac:dyDescent="0.35">
      <c r="A112" s="4">
        <v>603</v>
      </c>
      <c r="B112" s="14" t="s">
        <v>313</v>
      </c>
      <c r="C112" s="6" t="s">
        <v>10</v>
      </c>
      <c r="D112" s="6">
        <v>27</v>
      </c>
      <c r="E112" s="103"/>
      <c r="F112" s="18">
        <f>E112*D112</f>
        <v>0</v>
      </c>
    </row>
    <row r="113" spans="1:6" x14ac:dyDescent="0.35">
      <c r="A113" s="12"/>
      <c r="B113" s="130" t="s">
        <v>314</v>
      </c>
      <c r="C113" s="131"/>
      <c r="D113" s="131"/>
      <c r="E113" s="132"/>
      <c r="F113" s="19">
        <f>SUM(F110:F112)</f>
        <v>0</v>
      </c>
    </row>
    <row r="114" spans="1:6" x14ac:dyDescent="0.35">
      <c r="A114" s="12">
        <v>700</v>
      </c>
      <c r="B114" s="13" t="s">
        <v>45</v>
      </c>
      <c r="C114" s="10"/>
      <c r="D114" s="10"/>
      <c r="E114" s="10"/>
      <c r="F114" s="19"/>
    </row>
    <row r="115" spans="1:6" x14ac:dyDescent="0.35">
      <c r="A115" s="4">
        <v>701</v>
      </c>
      <c r="B115" s="14" t="s">
        <v>46</v>
      </c>
      <c r="C115" s="6" t="s">
        <v>47</v>
      </c>
      <c r="D115" s="6">
        <v>1</v>
      </c>
      <c r="E115" s="7"/>
      <c r="F115" s="18">
        <f>E115*D115</f>
        <v>0</v>
      </c>
    </row>
    <row r="116" spans="1:6" x14ac:dyDescent="0.35">
      <c r="A116" s="4">
        <v>702</v>
      </c>
      <c r="B116" s="14" t="s">
        <v>48</v>
      </c>
      <c r="C116" s="6" t="s">
        <v>47</v>
      </c>
      <c r="D116" s="6">
        <v>1</v>
      </c>
      <c r="E116" s="7"/>
      <c r="F116" s="18">
        <f t="shared" ref="F116:F121" si="12">E116*D116</f>
        <v>0</v>
      </c>
    </row>
    <row r="117" spans="1:6" x14ac:dyDescent="0.35">
      <c r="A117" s="4">
        <v>703</v>
      </c>
      <c r="B117" s="14" t="s">
        <v>49</v>
      </c>
      <c r="C117" s="6" t="s">
        <v>30</v>
      </c>
      <c r="D117" s="6">
        <v>4</v>
      </c>
      <c r="E117" s="7"/>
      <c r="F117" s="18">
        <f t="shared" si="12"/>
        <v>0</v>
      </c>
    </row>
    <row r="118" spans="1:6" x14ac:dyDescent="0.35">
      <c r="A118" s="4">
        <v>704</v>
      </c>
      <c r="B118" s="14" t="s">
        <v>50</v>
      </c>
      <c r="C118" s="6" t="s">
        <v>30</v>
      </c>
      <c r="D118" s="6">
        <v>4</v>
      </c>
      <c r="E118" s="7"/>
      <c r="F118" s="18">
        <f t="shared" si="12"/>
        <v>0</v>
      </c>
    </row>
    <row r="119" spans="1:6" x14ac:dyDescent="0.35">
      <c r="A119" s="4">
        <v>705</v>
      </c>
      <c r="B119" s="14" t="s">
        <v>315</v>
      </c>
      <c r="C119" s="6" t="s">
        <v>30</v>
      </c>
      <c r="D119" s="6">
        <v>1</v>
      </c>
      <c r="E119" s="7"/>
      <c r="F119" s="18">
        <f t="shared" si="12"/>
        <v>0</v>
      </c>
    </row>
    <row r="120" spans="1:6" ht="25" x14ac:dyDescent="0.35">
      <c r="A120" s="4">
        <v>706</v>
      </c>
      <c r="B120" s="15" t="s">
        <v>53</v>
      </c>
      <c r="C120" s="6" t="s">
        <v>54</v>
      </c>
      <c r="D120" s="6">
        <v>1</v>
      </c>
      <c r="E120" s="36"/>
      <c r="F120" s="18">
        <f t="shared" si="12"/>
        <v>0</v>
      </c>
    </row>
    <row r="121" spans="1:6" x14ac:dyDescent="0.35">
      <c r="A121" s="4">
        <v>708</v>
      </c>
      <c r="B121" s="5" t="s">
        <v>56</v>
      </c>
      <c r="C121" s="6" t="s">
        <v>30</v>
      </c>
      <c r="D121" s="6">
        <v>10</v>
      </c>
      <c r="E121" s="7"/>
      <c r="F121" s="8">
        <f t="shared" si="12"/>
        <v>0</v>
      </c>
    </row>
    <row r="122" spans="1:6" x14ac:dyDescent="0.35">
      <c r="A122" s="12"/>
      <c r="B122" s="143" t="s">
        <v>316</v>
      </c>
      <c r="C122" s="144"/>
      <c r="D122" s="144"/>
      <c r="E122" s="145"/>
      <c r="F122" s="19">
        <f>SUM(F115:F121)</f>
        <v>0</v>
      </c>
    </row>
    <row r="123" spans="1:6" x14ac:dyDescent="0.35">
      <c r="A123" s="12">
        <v>800</v>
      </c>
      <c r="B123" s="16" t="s">
        <v>59</v>
      </c>
      <c r="C123" s="6"/>
      <c r="D123" s="6"/>
      <c r="E123" s="17"/>
      <c r="F123" s="18"/>
    </row>
    <row r="124" spans="1:6" x14ac:dyDescent="0.35">
      <c r="A124" s="4">
        <v>801</v>
      </c>
      <c r="B124" s="5" t="s">
        <v>60</v>
      </c>
      <c r="C124" s="6" t="s">
        <v>10</v>
      </c>
      <c r="D124" s="6">
        <v>490</v>
      </c>
      <c r="E124" s="17"/>
      <c r="F124" s="18">
        <f>E124*D124</f>
        <v>0</v>
      </c>
    </row>
    <row r="125" spans="1:6" x14ac:dyDescent="0.35">
      <c r="A125" s="4">
        <v>802</v>
      </c>
      <c r="B125" s="14" t="s">
        <v>61</v>
      </c>
      <c r="C125" s="6" t="s">
        <v>10</v>
      </c>
      <c r="D125" s="6">
        <v>230</v>
      </c>
      <c r="E125" s="36"/>
      <c r="F125" s="18">
        <f t="shared" ref="F125:F127" si="13">E125*D125</f>
        <v>0</v>
      </c>
    </row>
    <row r="126" spans="1:6" ht="25" x14ac:dyDescent="0.35">
      <c r="A126" s="4">
        <v>803</v>
      </c>
      <c r="B126" s="21" t="s">
        <v>62</v>
      </c>
      <c r="C126" s="6" t="s">
        <v>10</v>
      </c>
      <c r="D126" s="6">
        <v>260</v>
      </c>
      <c r="E126" s="17"/>
      <c r="F126" s="18">
        <f t="shared" si="13"/>
        <v>0</v>
      </c>
    </row>
    <row r="127" spans="1:6" x14ac:dyDescent="0.35">
      <c r="A127" s="4">
        <v>804</v>
      </c>
      <c r="B127" s="14" t="s">
        <v>317</v>
      </c>
      <c r="C127" s="6" t="s">
        <v>10</v>
      </c>
      <c r="D127" s="6">
        <v>30</v>
      </c>
      <c r="E127" s="36"/>
      <c r="F127" s="18">
        <f t="shared" si="13"/>
        <v>0</v>
      </c>
    </row>
    <row r="128" spans="1:6" ht="15" thickBot="1" x14ac:dyDescent="0.4">
      <c r="A128" s="4"/>
      <c r="B128" s="130" t="s">
        <v>318</v>
      </c>
      <c r="C128" s="131"/>
      <c r="D128" s="131"/>
      <c r="E128" s="132"/>
      <c r="F128" s="19">
        <f>SUM(F124:F127)</f>
        <v>0</v>
      </c>
    </row>
    <row r="129" spans="1:6" s="46" customFormat="1" ht="16" thickBot="1" x14ac:dyDescent="0.4">
      <c r="A129" s="170" t="s">
        <v>124</v>
      </c>
      <c r="B129" s="171"/>
      <c r="C129" s="173">
        <f>SUM(F128,F122,F113,F108,F102,F96,F88)</f>
        <v>0</v>
      </c>
      <c r="D129" s="177"/>
      <c r="E129" s="177"/>
      <c r="F129" s="178"/>
    </row>
    <row r="130" spans="1:6" s="46" customFormat="1" ht="15.5" x14ac:dyDescent="0.35">
      <c r="A130" s="119" t="s">
        <v>134</v>
      </c>
      <c r="B130" s="120" t="s">
        <v>319</v>
      </c>
      <c r="C130" s="121"/>
      <c r="D130" s="121"/>
      <c r="E130" s="121"/>
      <c r="F130" s="122"/>
    </row>
    <row r="131" spans="1:6" x14ac:dyDescent="0.35">
      <c r="A131" s="12">
        <v>200</v>
      </c>
      <c r="B131" s="13" t="s">
        <v>11</v>
      </c>
      <c r="C131" s="10"/>
      <c r="D131" s="10"/>
      <c r="E131" s="10"/>
      <c r="F131" s="11"/>
    </row>
    <row r="132" spans="1:6" x14ac:dyDescent="0.35">
      <c r="A132" s="4">
        <v>201</v>
      </c>
      <c r="B132" s="14" t="s">
        <v>12</v>
      </c>
      <c r="C132" s="6" t="s">
        <v>10</v>
      </c>
      <c r="D132" s="6">
        <v>28</v>
      </c>
      <c r="E132" s="6"/>
      <c r="F132" s="8">
        <f>E132*D132</f>
        <v>0</v>
      </c>
    </row>
    <row r="133" spans="1:6" x14ac:dyDescent="0.35">
      <c r="A133" s="4">
        <v>202</v>
      </c>
      <c r="B133" s="14" t="s">
        <v>13</v>
      </c>
      <c r="C133" s="6" t="s">
        <v>14</v>
      </c>
      <c r="D133" s="6">
        <v>18</v>
      </c>
      <c r="E133" s="7"/>
      <c r="F133" s="8">
        <f t="shared" ref="F133:F134" si="14">E133*D133</f>
        <v>0</v>
      </c>
    </row>
    <row r="134" spans="1:6" x14ac:dyDescent="0.35">
      <c r="A134" s="4">
        <v>203</v>
      </c>
      <c r="B134" s="14" t="s">
        <v>15</v>
      </c>
      <c r="C134" s="6" t="s">
        <v>14</v>
      </c>
      <c r="D134" s="6">
        <v>14.4</v>
      </c>
      <c r="E134" s="7"/>
      <c r="F134" s="8">
        <f t="shared" si="14"/>
        <v>0</v>
      </c>
    </row>
    <row r="135" spans="1:6" x14ac:dyDescent="0.35">
      <c r="A135" s="9"/>
      <c r="B135" s="130" t="s">
        <v>300</v>
      </c>
      <c r="C135" s="131"/>
      <c r="D135" s="131"/>
      <c r="E135" s="132"/>
      <c r="F135" s="11">
        <f>SUM(F132:F134)</f>
        <v>0</v>
      </c>
    </row>
    <row r="136" spans="1:6" x14ac:dyDescent="0.35">
      <c r="A136" s="12">
        <v>300</v>
      </c>
      <c r="B136" s="13" t="s">
        <v>17</v>
      </c>
      <c r="C136" s="10"/>
      <c r="D136" s="10"/>
      <c r="E136" s="10"/>
      <c r="F136" s="11"/>
    </row>
    <row r="137" spans="1:6" x14ac:dyDescent="0.35">
      <c r="A137" s="4">
        <v>301</v>
      </c>
      <c r="B137" s="14" t="s">
        <v>301</v>
      </c>
      <c r="C137" s="6" t="s">
        <v>14</v>
      </c>
      <c r="D137" s="6">
        <v>0.2</v>
      </c>
      <c r="E137" s="7"/>
      <c r="F137" s="8">
        <f>E137*D137</f>
        <v>0</v>
      </c>
    </row>
    <row r="138" spans="1:6" x14ac:dyDescent="0.35">
      <c r="A138" s="4">
        <v>302</v>
      </c>
      <c r="B138" s="14" t="s">
        <v>19</v>
      </c>
      <c r="C138" s="6" t="s">
        <v>10</v>
      </c>
      <c r="D138" s="6">
        <v>29</v>
      </c>
      <c r="E138" s="7"/>
      <c r="F138" s="8">
        <f t="shared" ref="F138:F141" si="15">E138*D138</f>
        <v>0</v>
      </c>
    </row>
    <row r="139" spans="1:6" x14ac:dyDescent="0.35">
      <c r="A139" s="4">
        <v>303</v>
      </c>
      <c r="B139" s="14" t="s">
        <v>302</v>
      </c>
      <c r="C139" s="6" t="s">
        <v>14</v>
      </c>
      <c r="D139" s="6">
        <v>1.7</v>
      </c>
      <c r="E139" s="36"/>
      <c r="F139" s="18">
        <f t="shared" si="15"/>
        <v>0</v>
      </c>
    </row>
    <row r="140" spans="1:6" x14ac:dyDescent="0.35">
      <c r="A140" s="4">
        <v>304</v>
      </c>
      <c r="B140" s="15" t="s">
        <v>21</v>
      </c>
      <c r="C140" s="6" t="s">
        <v>10</v>
      </c>
      <c r="D140" s="6">
        <v>24</v>
      </c>
      <c r="E140" s="6"/>
      <c r="F140" s="8">
        <f t="shared" si="15"/>
        <v>0</v>
      </c>
    </row>
    <row r="141" spans="1:6" x14ac:dyDescent="0.35">
      <c r="A141" s="4">
        <v>305</v>
      </c>
      <c r="B141" s="14" t="s">
        <v>22</v>
      </c>
      <c r="C141" s="6" t="s">
        <v>10</v>
      </c>
      <c r="D141" s="6">
        <v>24</v>
      </c>
      <c r="E141" s="7"/>
      <c r="F141" s="8">
        <f t="shared" si="15"/>
        <v>0</v>
      </c>
    </row>
    <row r="142" spans="1:6" x14ac:dyDescent="0.35">
      <c r="A142" s="9"/>
      <c r="B142" s="130" t="s">
        <v>304</v>
      </c>
      <c r="C142" s="131"/>
      <c r="D142" s="131"/>
      <c r="E142" s="132"/>
      <c r="F142" s="11">
        <f>SUM(F137:F141)</f>
        <v>0</v>
      </c>
    </row>
    <row r="143" spans="1:6" x14ac:dyDescent="0.35">
      <c r="A143" s="12">
        <v>400</v>
      </c>
      <c r="B143" s="16" t="s">
        <v>24</v>
      </c>
      <c r="C143" s="5"/>
      <c r="D143" s="5"/>
      <c r="E143" s="17"/>
      <c r="F143" s="18"/>
    </row>
    <row r="144" spans="1:6" x14ac:dyDescent="0.35">
      <c r="A144" s="4">
        <v>402</v>
      </c>
      <c r="B144" s="5" t="s">
        <v>320</v>
      </c>
      <c r="C144" s="6" t="s">
        <v>10</v>
      </c>
      <c r="D144" s="6">
        <v>490</v>
      </c>
      <c r="E144" s="17"/>
      <c r="F144" s="18">
        <f t="shared" ref="F144:F146" si="16">E144*D144</f>
        <v>0</v>
      </c>
    </row>
    <row r="145" spans="1:10" x14ac:dyDescent="0.35">
      <c r="A145" s="4">
        <v>403</v>
      </c>
      <c r="B145" s="14" t="s">
        <v>307</v>
      </c>
      <c r="C145" s="6" t="s">
        <v>14</v>
      </c>
      <c r="D145" s="6">
        <v>1.96</v>
      </c>
      <c r="E145" s="36"/>
      <c r="F145" s="18">
        <f t="shared" si="16"/>
        <v>0</v>
      </c>
    </row>
    <row r="146" spans="1:10" x14ac:dyDescent="0.35">
      <c r="A146" s="4">
        <v>404</v>
      </c>
      <c r="B146" s="5" t="s">
        <v>29</v>
      </c>
      <c r="C146" s="6" t="s">
        <v>30</v>
      </c>
      <c r="D146" s="6">
        <v>1</v>
      </c>
      <c r="E146" s="17"/>
      <c r="F146" s="18">
        <f t="shared" si="16"/>
        <v>0</v>
      </c>
    </row>
    <row r="147" spans="1:10" x14ac:dyDescent="0.35">
      <c r="A147" s="4"/>
      <c r="B147" s="130" t="s">
        <v>131</v>
      </c>
      <c r="C147" s="131"/>
      <c r="D147" s="131"/>
      <c r="E147" s="132"/>
      <c r="F147" s="19">
        <f>SUM(F144:F146)</f>
        <v>0</v>
      </c>
    </row>
    <row r="148" spans="1:10" x14ac:dyDescent="0.35">
      <c r="A148" s="12">
        <v>500</v>
      </c>
      <c r="B148" s="16" t="s">
        <v>32</v>
      </c>
      <c r="C148" s="5"/>
      <c r="D148" s="5"/>
      <c r="E148" s="17"/>
      <c r="F148" s="18"/>
    </row>
    <row r="149" spans="1:10" x14ac:dyDescent="0.35">
      <c r="A149" s="4">
        <v>501</v>
      </c>
      <c r="B149" s="5" t="s">
        <v>33</v>
      </c>
      <c r="C149" s="6" t="s">
        <v>30</v>
      </c>
      <c r="D149" s="6">
        <v>3</v>
      </c>
      <c r="E149" s="17"/>
      <c r="F149" s="18">
        <f>E149*D149</f>
        <v>0</v>
      </c>
    </row>
    <row r="150" spans="1:10" ht="25" x14ac:dyDescent="0.35">
      <c r="A150" s="4">
        <v>502</v>
      </c>
      <c r="B150" s="15" t="s">
        <v>308</v>
      </c>
      <c r="C150" s="6" t="s">
        <v>14</v>
      </c>
      <c r="D150" s="6">
        <v>0.4</v>
      </c>
      <c r="E150" s="36"/>
      <c r="F150" s="18">
        <f t="shared" ref="F150:F152" si="17">E150*D150</f>
        <v>0</v>
      </c>
    </row>
    <row r="151" spans="1:10" x14ac:dyDescent="0.35">
      <c r="A151" s="4">
        <v>503</v>
      </c>
      <c r="B151" s="5" t="s">
        <v>229</v>
      </c>
      <c r="C151" s="6" t="s">
        <v>36</v>
      </c>
      <c r="D151" s="6">
        <v>24</v>
      </c>
      <c r="E151" s="17"/>
      <c r="F151" s="18">
        <f t="shared" si="17"/>
        <v>0</v>
      </c>
    </row>
    <row r="152" spans="1:10" x14ac:dyDescent="0.35">
      <c r="A152" s="4">
        <v>504</v>
      </c>
      <c r="B152" s="5" t="s">
        <v>309</v>
      </c>
      <c r="C152" s="6" t="s">
        <v>10</v>
      </c>
      <c r="D152" s="6">
        <v>46</v>
      </c>
      <c r="E152" s="17"/>
      <c r="F152" s="18">
        <f t="shared" si="17"/>
        <v>0</v>
      </c>
    </row>
    <row r="153" spans="1:10" x14ac:dyDescent="0.35">
      <c r="A153" s="12"/>
      <c r="B153" s="130" t="s">
        <v>310</v>
      </c>
      <c r="C153" s="131"/>
      <c r="D153" s="131"/>
      <c r="E153" s="132"/>
      <c r="F153" s="19">
        <f>SUM(F149:F152)</f>
        <v>0</v>
      </c>
    </row>
    <row r="154" spans="1:10" x14ac:dyDescent="0.35">
      <c r="A154" s="12">
        <v>700</v>
      </c>
      <c r="B154" s="13" t="s">
        <v>45</v>
      </c>
      <c r="C154" s="10"/>
      <c r="D154" s="10"/>
      <c r="E154" s="10"/>
      <c r="F154" s="19"/>
    </row>
    <row r="155" spans="1:10" x14ac:dyDescent="0.35">
      <c r="A155" s="4">
        <v>701</v>
      </c>
      <c r="B155" s="14" t="s">
        <v>46</v>
      </c>
      <c r="C155" s="6" t="s">
        <v>47</v>
      </c>
      <c r="D155" s="6">
        <v>1</v>
      </c>
      <c r="E155" s="7"/>
      <c r="F155" s="18">
        <f>E155*D155</f>
        <v>0</v>
      </c>
    </row>
    <row r="156" spans="1:10" x14ac:dyDescent="0.35">
      <c r="A156" s="4">
        <v>702</v>
      </c>
      <c r="B156" s="14" t="s">
        <v>48</v>
      </c>
      <c r="C156" s="6" t="s">
        <v>47</v>
      </c>
      <c r="D156" s="6">
        <v>1</v>
      </c>
      <c r="E156" s="7"/>
      <c r="F156" s="18">
        <f t="shared" ref="F156:F161" si="18">E156*D156</f>
        <v>0</v>
      </c>
    </row>
    <row r="157" spans="1:10" x14ac:dyDescent="0.35">
      <c r="A157" s="4">
        <v>703</v>
      </c>
      <c r="B157" s="14" t="s">
        <v>49</v>
      </c>
      <c r="C157" s="6" t="s">
        <v>30</v>
      </c>
      <c r="D157" s="6">
        <v>1</v>
      </c>
      <c r="E157" s="7"/>
      <c r="F157" s="18">
        <f t="shared" si="18"/>
        <v>0</v>
      </c>
    </row>
    <row r="158" spans="1:10" x14ac:dyDescent="0.35">
      <c r="A158" s="4">
        <v>704</v>
      </c>
      <c r="B158" s="14" t="s">
        <v>50</v>
      </c>
      <c r="C158" s="6" t="s">
        <v>30</v>
      </c>
      <c r="D158" s="6">
        <v>1</v>
      </c>
      <c r="E158" s="7"/>
      <c r="F158" s="18">
        <f t="shared" si="18"/>
        <v>0</v>
      </c>
    </row>
    <row r="159" spans="1:10" x14ac:dyDescent="0.35">
      <c r="A159" s="4">
        <v>705</v>
      </c>
      <c r="B159" s="14" t="s">
        <v>315</v>
      </c>
      <c r="C159" s="6" t="s">
        <v>30</v>
      </c>
      <c r="D159" s="6">
        <v>1</v>
      </c>
      <c r="E159" s="7"/>
      <c r="F159" s="18">
        <f t="shared" si="18"/>
        <v>0</v>
      </c>
    </row>
    <row r="160" spans="1:10" ht="25" x14ac:dyDescent="0.35">
      <c r="A160" s="4">
        <v>706</v>
      </c>
      <c r="B160" s="15" t="s">
        <v>53</v>
      </c>
      <c r="C160" s="6" t="s">
        <v>54</v>
      </c>
      <c r="D160" s="6">
        <v>1</v>
      </c>
      <c r="E160" s="36"/>
      <c r="F160" s="18">
        <f t="shared" si="18"/>
        <v>0</v>
      </c>
      <c r="J160" s="37"/>
    </row>
    <row r="161" spans="1:6" x14ac:dyDescent="0.35">
      <c r="A161" s="4">
        <v>707</v>
      </c>
      <c r="B161" s="5" t="s">
        <v>56</v>
      </c>
      <c r="C161" s="6" t="s">
        <v>30</v>
      </c>
      <c r="D161" s="6">
        <v>1</v>
      </c>
      <c r="E161" s="7"/>
      <c r="F161" s="8">
        <f t="shared" si="18"/>
        <v>0</v>
      </c>
    </row>
    <row r="162" spans="1:6" x14ac:dyDescent="0.35">
      <c r="A162" s="12"/>
      <c r="B162" s="143" t="s">
        <v>316</v>
      </c>
      <c r="C162" s="144"/>
      <c r="D162" s="144"/>
      <c r="E162" s="145"/>
      <c r="F162" s="19">
        <f>SUM(F155:F161)</f>
        <v>0</v>
      </c>
    </row>
    <row r="163" spans="1:6" x14ac:dyDescent="0.35">
      <c r="A163" s="12">
        <v>800</v>
      </c>
      <c r="B163" s="16" t="s">
        <v>59</v>
      </c>
      <c r="C163" s="6"/>
      <c r="D163" s="6"/>
      <c r="E163" s="17"/>
      <c r="F163" s="18"/>
    </row>
    <row r="164" spans="1:6" x14ac:dyDescent="0.35">
      <c r="A164" s="4">
        <v>801</v>
      </c>
      <c r="B164" s="5" t="s">
        <v>60</v>
      </c>
      <c r="C164" s="6" t="s">
        <v>10</v>
      </c>
      <c r="D164" s="6">
        <v>36</v>
      </c>
      <c r="E164" s="17"/>
      <c r="F164" s="18">
        <f>E164*D164</f>
        <v>0</v>
      </c>
    </row>
    <row r="165" spans="1:6" x14ac:dyDescent="0.35">
      <c r="A165" s="4">
        <v>802</v>
      </c>
      <c r="B165" s="14" t="s">
        <v>61</v>
      </c>
      <c r="C165" s="6" t="s">
        <v>10</v>
      </c>
      <c r="D165" s="6">
        <v>36</v>
      </c>
      <c r="E165" s="36"/>
      <c r="F165" s="18">
        <f t="shared" ref="F165:F166" si="19">E165*D165</f>
        <v>0</v>
      </c>
    </row>
    <row r="166" spans="1:6" x14ac:dyDescent="0.35">
      <c r="A166" s="4">
        <v>804</v>
      </c>
      <c r="B166" s="14" t="s">
        <v>317</v>
      </c>
      <c r="C166" s="6" t="s">
        <v>10</v>
      </c>
      <c r="D166" s="6">
        <v>12</v>
      </c>
      <c r="E166" s="36"/>
      <c r="F166" s="18">
        <f t="shared" si="19"/>
        <v>0</v>
      </c>
    </row>
    <row r="167" spans="1:6" ht="15" thickBot="1" x14ac:dyDescent="0.4">
      <c r="A167" s="4"/>
      <c r="B167" s="130" t="s">
        <v>318</v>
      </c>
      <c r="C167" s="131"/>
      <c r="D167" s="131"/>
      <c r="E167" s="132"/>
      <c r="F167" s="19">
        <f>SUM(F164:F166)</f>
        <v>0</v>
      </c>
    </row>
    <row r="168" spans="1:6" s="46" customFormat="1" ht="16" thickBot="1" x14ac:dyDescent="0.4">
      <c r="A168" s="170" t="s">
        <v>157</v>
      </c>
      <c r="B168" s="171"/>
      <c r="C168" s="173">
        <f>SUM(F167,F162,F153,F147,F142,F135)</f>
        <v>0</v>
      </c>
      <c r="D168" s="177"/>
      <c r="E168" s="177"/>
      <c r="F168" s="178"/>
    </row>
    <row r="169" spans="1:6" s="46" customFormat="1" ht="15.5" x14ac:dyDescent="0.35">
      <c r="A169" s="114" t="s">
        <v>125</v>
      </c>
      <c r="B169" s="115" t="s">
        <v>321</v>
      </c>
      <c r="C169" s="116"/>
      <c r="D169" s="116"/>
      <c r="E169" s="116"/>
      <c r="F169" s="117"/>
    </row>
    <row r="170" spans="1:6" x14ac:dyDescent="0.35">
      <c r="A170" s="12">
        <v>400</v>
      </c>
      <c r="B170" s="13" t="s">
        <v>75</v>
      </c>
      <c r="C170" s="10"/>
      <c r="D170" s="10"/>
      <c r="E170" s="10"/>
      <c r="F170" s="11"/>
    </row>
    <row r="171" spans="1:6" ht="27" x14ac:dyDescent="0.35">
      <c r="A171" s="4">
        <v>401</v>
      </c>
      <c r="B171" s="21" t="s">
        <v>96</v>
      </c>
      <c r="C171" s="6" t="s">
        <v>8</v>
      </c>
      <c r="D171" s="6">
        <v>1</v>
      </c>
      <c r="E171" s="7"/>
      <c r="F171" s="8">
        <f>E171*D171</f>
        <v>0</v>
      </c>
    </row>
    <row r="172" spans="1:6" ht="27" x14ac:dyDescent="0.35">
      <c r="A172" s="4">
        <v>402</v>
      </c>
      <c r="B172" s="15" t="s">
        <v>76</v>
      </c>
      <c r="C172" s="6" t="s">
        <v>10</v>
      </c>
      <c r="D172" s="6">
        <v>146</v>
      </c>
      <c r="E172" s="7"/>
      <c r="F172" s="8">
        <f>E172*D172</f>
        <v>0</v>
      </c>
    </row>
    <row r="173" spans="1:6" x14ac:dyDescent="0.35">
      <c r="A173" s="26"/>
      <c r="B173" s="159" t="s">
        <v>77</v>
      </c>
      <c r="C173" s="159"/>
      <c r="D173" s="159"/>
      <c r="E173" s="159"/>
      <c r="F173" s="11">
        <f>SUM(F171:F172)</f>
        <v>0</v>
      </c>
    </row>
    <row r="174" spans="1:6" x14ac:dyDescent="0.35">
      <c r="A174" s="12">
        <v>500</v>
      </c>
      <c r="B174" s="13" t="s">
        <v>78</v>
      </c>
      <c r="C174" s="10"/>
      <c r="D174" s="10"/>
      <c r="E174" s="10"/>
      <c r="F174" s="11"/>
    </row>
    <row r="175" spans="1:6" x14ac:dyDescent="0.35">
      <c r="A175" s="4">
        <v>501</v>
      </c>
      <c r="B175" s="14" t="s">
        <v>97</v>
      </c>
      <c r="C175" s="6" t="s">
        <v>8</v>
      </c>
      <c r="D175" s="6">
        <v>1</v>
      </c>
      <c r="E175" s="7"/>
      <c r="F175" s="8">
        <f t="shared" ref="F175:F179" si="20">E175*D175</f>
        <v>0</v>
      </c>
    </row>
    <row r="176" spans="1:6" ht="25" x14ac:dyDescent="0.35">
      <c r="A176" s="4">
        <v>502</v>
      </c>
      <c r="B176" s="21" t="s">
        <v>98</v>
      </c>
      <c r="C176" s="6" t="s">
        <v>14</v>
      </c>
      <c r="D176" s="6">
        <v>1.1000000000000001</v>
      </c>
      <c r="E176" s="7"/>
      <c r="F176" s="8">
        <f t="shared" si="20"/>
        <v>0</v>
      </c>
    </row>
    <row r="177" spans="1:6" x14ac:dyDescent="0.35">
      <c r="A177" s="4">
        <v>503</v>
      </c>
      <c r="B177" s="21" t="s">
        <v>99</v>
      </c>
      <c r="C177" s="6" t="s">
        <v>10</v>
      </c>
      <c r="D177" s="6">
        <v>28</v>
      </c>
      <c r="E177" s="7"/>
      <c r="F177" s="8">
        <f t="shared" si="20"/>
        <v>0</v>
      </c>
    </row>
    <row r="178" spans="1:6" x14ac:dyDescent="0.35">
      <c r="A178" s="4">
        <v>504</v>
      </c>
      <c r="B178" s="21" t="s">
        <v>79</v>
      </c>
      <c r="C178" s="6" t="s">
        <v>10</v>
      </c>
      <c r="D178" s="6">
        <v>18</v>
      </c>
      <c r="E178" s="7"/>
      <c r="F178" s="8">
        <f t="shared" si="20"/>
        <v>0</v>
      </c>
    </row>
    <row r="179" spans="1:6" ht="25" x14ac:dyDescent="0.35">
      <c r="A179" s="4">
        <v>505</v>
      </c>
      <c r="B179" s="21" t="s">
        <v>100</v>
      </c>
      <c r="C179" s="6" t="s">
        <v>10</v>
      </c>
      <c r="D179" s="6">
        <v>28</v>
      </c>
      <c r="E179" s="7"/>
      <c r="F179" s="8">
        <f t="shared" si="20"/>
        <v>0</v>
      </c>
    </row>
    <row r="180" spans="1:6" x14ac:dyDescent="0.35">
      <c r="A180" s="4"/>
      <c r="B180" s="159" t="s">
        <v>80</v>
      </c>
      <c r="C180" s="159"/>
      <c r="D180" s="159"/>
      <c r="E180" s="159"/>
      <c r="F180" s="19">
        <f>SUM(F175:F179)</f>
        <v>0</v>
      </c>
    </row>
    <row r="181" spans="1:6" x14ac:dyDescent="0.35">
      <c r="A181" s="12">
        <v>600</v>
      </c>
      <c r="B181" s="16" t="s">
        <v>81</v>
      </c>
      <c r="C181" s="10"/>
      <c r="D181" s="10"/>
      <c r="E181" s="27"/>
      <c r="F181" s="19"/>
    </row>
    <row r="182" spans="1:6" x14ac:dyDescent="0.35">
      <c r="A182" s="4">
        <v>601</v>
      </c>
      <c r="B182" s="5" t="s">
        <v>174</v>
      </c>
      <c r="C182" s="6" t="s">
        <v>30</v>
      </c>
      <c r="D182" s="6">
        <v>1</v>
      </c>
      <c r="E182" s="17"/>
      <c r="F182" s="18">
        <f>E182*D182</f>
        <v>0</v>
      </c>
    </row>
    <row r="183" spans="1:6" x14ac:dyDescent="0.35">
      <c r="A183" s="4">
        <v>602</v>
      </c>
      <c r="B183" s="5" t="s">
        <v>322</v>
      </c>
      <c r="C183" s="6" t="s">
        <v>30</v>
      </c>
      <c r="D183" s="6">
        <v>2</v>
      </c>
      <c r="E183" s="17"/>
      <c r="F183" s="18">
        <f t="shared" ref="F183:F184" si="21">E183*D183</f>
        <v>0</v>
      </c>
    </row>
    <row r="184" spans="1:6" x14ac:dyDescent="0.35">
      <c r="A184" s="4">
        <v>603</v>
      </c>
      <c r="B184" s="5" t="s">
        <v>104</v>
      </c>
      <c r="C184" s="6" t="s">
        <v>8</v>
      </c>
      <c r="D184" s="6">
        <v>1</v>
      </c>
      <c r="E184" s="17"/>
      <c r="F184" s="18">
        <f t="shared" si="21"/>
        <v>0</v>
      </c>
    </row>
    <row r="185" spans="1:6" x14ac:dyDescent="0.35">
      <c r="A185" s="4"/>
      <c r="B185" s="159" t="s">
        <v>83</v>
      </c>
      <c r="C185" s="159"/>
      <c r="D185" s="159"/>
      <c r="E185" s="159"/>
      <c r="F185" s="19">
        <f>SUM(F182:F184)</f>
        <v>0</v>
      </c>
    </row>
    <row r="186" spans="1:6" x14ac:dyDescent="0.35">
      <c r="A186" s="12">
        <v>700</v>
      </c>
      <c r="B186" s="13" t="s">
        <v>84</v>
      </c>
      <c r="C186" s="10"/>
      <c r="D186" s="10"/>
      <c r="E186" s="10"/>
      <c r="F186" s="18">
        <f t="shared" ref="F186:F187" si="22">E186*D186</f>
        <v>0</v>
      </c>
    </row>
    <row r="187" spans="1:6" x14ac:dyDescent="0.35">
      <c r="A187" s="4">
        <v>701</v>
      </c>
      <c r="B187" s="5" t="s">
        <v>85</v>
      </c>
      <c r="C187" s="6" t="s">
        <v>8</v>
      </c>
      <c r="D187" s="6">
        <v>1</v>
      </c>
      <c r="E187" s="17"/>
      <c r="F187" s="18">
        <f t="shared" si="22"/>
        <v>0</v>
      </c>
    </row>
    <row r="188" spans="1:6" x14ac:dyDescent="0.35">
      <c r="A188" s="4"/>
      <c r="B188" s="159" t="s">
        <v>86</v>
      </c>
      <c r="C188" s="159"/>
      <c r="D188" s="159"/>
      <c r="E188" s="159"/>
      <c r="F188" s="19">
        <f>F187</f>
        <v>0</v>
      </c>
    </row>
    <row r="189" spans="1:6" x14ac:dyDescent="0.35">
      <c r="A189" s="12">
        <v>800</v>
      </c>
      <c r="B189" s="13" t="s">
        <v>114</v>
      </c>
      <c r="C189" s="10"/>
      <c r="D189" s="10"/>
      <c r="E189" s="10"/>
      <c r="F189" s="19"/>
    </row>
    <row r="190" spans="1:6" x14ac:dyDescent="0.35">
      <c r="A190" s="4">
        <v>801</v>
      </c>
      <c r="B190" s="14" t="s">
        <v>87</v>
      </c>
      <c r="C190" s="6" t="s">
        <v>8</v>
      </c>
      <c r="D190" s="6">
        <v>1</v>
      </c>
      <c r="E190" s="7"/>
      <c r="F190" s="18">
        <f>E190*D190</f>
        <v>0</v>
      </c>
    </row>
    <row r="191" spans="1:6" x14ac:dyDescent="0.35">
      <c r="A191" s="4">
        <v>802</v>
      </c>
      <c r="B191" s="14" t="s">
        <v>60</v>
      </c>
      <c r="C191" s="6" t="s">
        <v>10</v>
      </c>
      <c r="D191" s="6">
        <v>158</v>
      </c>
      <c r="E191" s="7"/>
      <c r="F191" s="18">
        <f t="shared" ref="F191:F194" si="23">E191*D191</f>
        <v>0</v>
      </c>
    </row>
    <row r="192" spans="1:6" x14ac:dyDescent="0.35">
      <c r="A192" s="4">
        <v>803</v>
      </c>
      <c r="B192" s="14" t="s">
        <v>61</v>
      </c>
      <c r="C192" s="6" t="s">
        <v>10</v>
      </c>
      <c r="D192" s="6">
        <f>D191*0.4</f>
        <v>63.2</v>
      </c>
      <c r="E192" s="7"/>
      <c r="F192" s="18">
        <f t="shared" si="23"/>
        <v>0</v>
      </c>
    </row>
    <row r="193" spans="1:6" ht="25" x14ac:dyDescent="0.35">
      <c r="A193" s="4">
        <v>804</v>
      </c>
      <c r="B193" s="21" t="s">
        <v>88</v>
      </c>
      <c r="C193" s="6" t="s">
        <v>10</v>
      </c>
      <c r="D193" s="6">
        <f>D191-D192</f>
        <v>94.8</v>
      </c>
      <c r="E193" s="7"/>
      <c r="F193" s="18">
        <f t="shared" si="23"/>
        <v>0</v>
      </c>
    </row>
    <row r="194" spans="1:6" x14ac:dyDescent="0.35">
      <c r="A194" s="4">
        <v>805</v>
      </c>
      <c r="B194" s="5" t="s">
        <v>89</v>
      </c>
      <c r="C194" s="6" t="s">
        <v>10</v>
      </c>
      <c r="D194" s="6">
        <v>32</v>
      </c>
      <c r="E194" s="7"/>
      <c r="F194" s="18">
        <f t="shared" si="23"/>
        <v>0</v>
      </c>
    </row>
    <row r="195" spans="1:6" ht="15" thickBot="1" x14ac:dyDescent="0.4">
      <c r="A195" s="32"/>
      <c r="B195" s="130" t="s">
        <v>105</v>
      </c>
      <c r="C195" s="131"/>
      <c r="D195" s="131"/>
      <c r="E195" s="132"/>
      <c r="F195" s="24">
        <f>SUM(F190:F194)</f>
        <v>0</v>
      </c>
    </row>
    <row r="196" spans="1:6" s="46" customFormat="1" ht="16" thickBot="1" x14ac:dyDescent="0.4">
      <c r="A196" s="170" t="s">
        <v>133</v>
      </c>
      <c r="B196" s="171"/>
      <c r="C196" s="168">
        <f>SUM(F195,F188,F185,F180,F173)</f>
        <v>0</v>
      </c>
      <c r="D196" s="168"/>
      <c r="E196" s="168"/>
      <c r="F196" s="169"/>
    </row>
    <row r="197" spans="1:6" s="46" customFormat="1" ht="15.5" x14ac:dyDescent="0.35">
      <c r="A197" s="114" t="s">
        <v>178</v>
      </c>
      <c r="B197" s="115" t="s">
        <v>177</v>
      </c>
      <c r="C197" s="116"/>
      <c r="D197" s="123"/>
      <c r="E197" s="123"/>
      <c r="F197" s="124"/>
    </row>
    <row r="198" spans="1:6" x14ac:dyDescent="0.35">
      <c r="A198" s="12">
        <v>200</v>
      </c>
      <c r="B198" s="13" t="s">
        <v>136</v>
      </c>
      <c r="C198" s="10"/>
      <c r="D198" s="10"/>
      <c r="E198" s="10"/>
      <c r="F198" s="19"/>
    </row>
    <row r="199" spans="1:6" x14ac:dyDescent="0.35">
      <c r="A199" s="4">
        <v>201</v>
      </c>
      <c r="B199" s="14" t="s">
        <v>137</v>
      </c>
      <c r="C199" s="6" t="s">
        <v>14</v>
      </c>
      <c r="D199" s="6">
        <f>22.4*2</f>
        <v>44.8</v>
      </c>
      <c r="E199" s="7"/>
      <c r="F199" s="18">
        <f>E199*D199</f>
        <v>0</v>
      </c>
    </row>
    <row r="200" spans="1:6" x14ac:dyDescent="0.35">
      <c r="A200" s="4">
        <v>202</v>
      </c>
      <c r="B200" s="14" t="s">
        <v>138</v>
      </c>
      <c r="C200" s="6" t="s">
        <v>14</v>
      </c>
      <c r="D200" s="6">
        <f>0.45*2</f>
        <v>0.9</v>
      </c>
      <c r="E200" s="7"/>
      <c r="F200" s="18">
        <f t="shared" ref="F200:F208" si="24">E200*D200</f>
        <v>0</v>
      </c>
    </row>
    <row r="201" spans="1:6" x14ac:dyDescent="0.35">
      <c r="A201" s="4">
        <v>203</v>
      </c>
      <c r="B201" s="14" t="s">
        <v>139</v>
      </c>
      <c r="C201" s="6" t="s">
        <v>14</v>
      </c>
      <c r="D201" s="6">
        <f>8*2</f>
        <v>16</v>
      </c>
      <c r="E201" s="7"/>
      <c r="F201" s="18">
        <f t="shared" si="24"/>
        <v>0</v>
      </c>
    </row>
    <row r="202" spans="1:6" x14ac:dyDescent="0.35">
      <c r="A202" s="4">
        <v>204</v>
      </c>
      <c r="B202" s="14" t="s">
        <v>140</v>
      </c>
      <c r="C202" s="6" t="s">
        <v>14</v>
      </c>
      <c r="D202" s="6">
        <f>0.4*2</f>
        <v>0.8</v>
      </c>
      <c r="E202" s="7"/>
      <c r="F202" s="18">
        <f t="shared" si="24"/>
        <v>0</v>
      </c>
    </row>
    <row r="203" spans="1:6" ht="27" x14ac:dyDescent="0.35">
      <c r="A203" s="4">
        <v>205</v>
      </c>
      <c r="B203" s="15" t="s">
        <v>141</v>
      </c>
      <c r="C203" s="6" t="s">
        <v>14</v>
      </c>
      <c r="D203" s="6">
        <f>4.55*2</f>
        <v>9.1</v>
      </c>
      <c r="E203" s="7"/>
      <c r="F203" s="18">
        <f t="shared" si="24"/>
        <v>0</v>
      </c>
    </row>
    <row r="204" spans="1:6" ht="15" thickBot="1" x14ac:dyDescent="0.4">
      <c r="A204" s="4">
        <v>206</v>
      </c>
      <c r="B204" s="14" t="s">
        <v>142</v>
      </c>
      <c r="C204" s="6" t="s">
        <v>10</v>
      </c>
      <c r="D204" s="6">
        <f>32.64*2</f>
        <v>65.28</v>
      </c>
      <c r="E204" s="7"/>
      <c r="F204" s="18">
        <f t="shared" si="24"/>
        <v>0</v>
      </c>
    </row>
    <row r="205" spans="1:6" x14ac:dyDescent="0.35">
      <c r="A205" s="4">
        <v>207</v>
      </c>
      <c r="B205" s="15" t="s">
        <v>143</v>
      </c>
      <c r="C205" s="6" t="s">
        <v>10</v>
      </c>
      <c r="D205" s="6">
        <f>D204</f>
        <v>65.28</v>
      </c>
      <c r="E205" s="7"/>
      <c r="F205" s="18">
        <f t="shared" si="24"/>
        <v>0</v>
      </c>
    </row>
    <row r="206" spans="1:6" x14ac:dyDescent="0.35">
      <c r="A206" s="4">
        <v>208</v>
      </c>
      <c r="B206" s="15" t="s">
        <v>144</v>
      </c>
      <c r="C206" s="6" t="s">
        <v>14</v>
      </c>
      <c r="D206" s="6">
        <f>1.14*2</f>
        <v>2.2799999999999998</v>
      </c>
      <c r="E206" s="36"/>
      <c r="F206" s="18">
        <f t="shared" si="24"/>
        <v>0</v>
      </c>
    </row>
    <row r="207" spans="1:6" x14ac:dyDescent="0.35">
      <c r="A207" s="4">
        <v>207</v>
      </c>
      <c r="B207" s="14" t="s">
        <v>145</v>
      </c>
      <c r="C207" s="6" t="s">
        <v>10</v>
      </c>
      <c r="D207" s="6">
        <f>26*2</f>
        <v>52</v>
      </c>
      <c r="E207" s="6"/>
      <c r="F207" s="18">
        <f t="shared" si="24"/>
        <v>0</v>
      </c>
    </row>
    <row r="208" spans="1:6" x14ac:dyDescent="0.35">
      <c r="A208" s="4">
        <v>208</v>
      </c>
      <c r="B208" s="15" t="s">
        <v>146</v>
      </c>
      <c r="C208" s="6" t="s">
        <v>10</v>
      </c>
      <c r="D208" s="6">
        <f>52*2</f>
        <v>104</v>
      </c>
      <c r="E208" s="6"/>
      <c r="F208" s="18">
        <f t="shared" si="24"/>
        <v>0</v>
      </c>
    </row>
    <row r="209" spans="1:6" x14ac:dyDescent="0.35">
      <c r="A209" s="4"/>
      <c r="B209" s="159" t="s">
        <v>147</v>
      </c>
      <c r="C209" s="159"/>
      <c r="D209" s="159"/>
      <c r="E209" s="159"/>
      <c r="F209" s="19">
        <f>SUM(F199:F208)</f>
        <v>0</v>
      </c>
    </row>
    <row r="210" spans="1:6" x14ac:dyDescent="0.35">
      <c r="A210" s="12">
        <v>300</v>
      </c>
      <c r="B210" s="13" t="s">
        <v>32</v>
      </c>
      <c r="C210" s="10"/>
      <c r="D210" s="10"/>
      <c r="E210" s="10"/>
      <c r="F210" s="19"/>
    </row>
    <row r="211" spans="1:6" ht="27" x14ac:dyDescent="0.35">
      <c r="A211" s="4">
        <v>301</v>
      </c>
      <c r="B211" s="15" t="s">
        <v>148</v>
      </c>
      <c r="C211" s="6" t="s">
        <v>10</v>
      </c>
      <c r="D211" s="6">
        <f>15*2</f>
        <v>30</v>
      </c>
      <c r="E211" s="36"/>
      <c r="F211" s="18">
        <f>E211*D211</f>
        <v>0</v>
      </c>
    </row>
    <row r="212" spans="1:6" x14ac:dyDescent="0.35">
      <c r="A212" s="4"/>
      <c r="B212" s="159" t="s">
        <v>23</v>
      </c>
      <c r="C212" s="159"/>
      <c r="D212" s="159"/>
      <c r="E212" s="159"/>
      <c r="F212" s="19">
        <f>F211</f>
        <v>0</v>
      </c>
    </row>
    <row r="213" spans="1:6" x14ac:dyDescent="0.35">
      <c r="A213" s="12">
        <v>400</v>
      </c>
      <c r="B213" s="13" t="s">
        <v>149</v>
      </c>
      <c r="C213" s="10"/>
      <c r="D213" s="10"/>
      <c r="E213" s="10"/>
      <c r="F213" s="19"/>
    </row>
    <row r="214" spans="1:6" x14ac:dyDescent="0.35">
      <c r="A214" s="4">
        <v>401</v>
      </c>
      <c r="B214" s="5" t="s">
        <v>150</v>
      </c>
      <c r="C214" s="6" t="s">
        <v>30</v>
      </c>
      <c r="D214" s="6">
        <v>4</v>
      </c>
      <c r="E214" s="36"/>
      <c r="F214" s="18">
        <f>E214*D214</f>
        <v>0</v>
      </c>
    </row>
    <row r="215" spans="1:6" x14ac:dyDescent="0.35">
      <c r="A215" s="4"/>
      <c r="B215" s="159" t="s">
        <v>151</v>
      </c>
      <c r="C215" s="159"/>
      <c r="D215" s="159"/>
      <c r="E215" s="159"/>
      <c r="F215" s="19">
        <f>F214</f>
        <v>0</v>
      </c>
    </row>
    <row r="216" spans="1:6" x14ac:dyDescent="0.35">
      <c r="A216" s="12">
        <v>500</v>
      </c>
      <c r="B216" s="16" t="s">
        <v>152</v>
      </c>
      <c r="C216" s="5"/>
      <c r="D216" s="5"/>
      <c r="E216" s="17"/>
      <c r="F216" s="18"/>
    </row>
    <row r="217" spans="1:6" x14ac:dyDescent="0.35">
      <c r="A217" s="4">
        <v>501</v>
      </c>
      <c r="B217" s="5" t="s">
        <v>60</v>
      </c>
      <c r="C217" s="6" t="s">
        <v>10</v>
      </c>
      <c r="D217" s="6">
        <f>52*2</f>
        <v>104</v>
      </c>
      <c r="E217" s="17"/>
      <c r="F217" s="18">
        <f>E217*D217</f>
        <v>0</v>
      </c>
    </row>
    <row r="218" spans="1:6" x14ac:dyDescent="0.35">
      <c r="A218" s="4">
        <v>502</v>
      </c>
      <c r="B218" s="21" t="s">
        <v>153</v>
      </c>
      <c r="C218" s="6" t="s">
        <v>10</v>
      </c>
      <c r="D218" s="6">
        <f>52*2</f>
        <v>104</v>
      </c>
      <c r="E218" s="7"/>
      <c r="F218" s="18">
        <f>E218*D218</f>
        <v>0</v>
      </c>
    </row>
    <row r="219" spans="1:6" x14ac:dyDescent="0.35">
      <c r="A219" s="4">
        <v>504</v>
      </c>
      <c r="B219" s="21" t="s">
        <v>63</v>
      </c>
      <c r="C219" s="6" t="s">
        <v>10</v>
      </c>
      <c r="D219" s="6">
        <f>20.4*2</f>
        <v>40.799999999999997</v>
      </c>
      <c r="E219" s="17"/>
      <c r="F219" s="18">
        <f>E219*D219</f>
        <v>0</v>
      </c>
    </row>
    <row r="220" spans="1:6" x14ac:dyDescent="0.35">
      <c r="A220" s="4"/>
      <c r="B220" s="159" t="s">
        <v>40</v>
      </c>
      <c r="C220" s="159"/>
      <c r="D220" s="159"/>
      <c r="E220" s="159"/>
      <c r="F220" s="19">
        <f>SUM(F217:F219)</f>
        <v>0</v>
      </c>
    </row>
    <row r="221" spans="1:6" x14ac:dyDescent="0.35">
      <c r="A221" s="12">
        <v>600</v>
      </c>
      <c r="B221" s="16" t="s">
        <v>45</v>
      </c>
      <c r="C221" s="10"/>
      <c r="D221" s="10"/>
      <c r="E221" s="27"/>
      <c r="F221" s="19"/>
    </row>
    <row r="222" spans="1:6" x14ac:dyDescent="0.35">
      <c r="A222" s="4">
        <v>601</v>
      </c>
      <c r="B222" s="21" t="s">
        <v>154</v>
      </c>
      <c r="C222" s="6" t="s">
        <v>8</v>
      </c>
      <c r="D222" s="44">
        <v>2</v>
      </c>
      <c r="E222" s="7"/>
      <c r="F222" s="8">
        <f>E222*D222</f>
        <v>0</v>
      </c>
    </row>
    <row r="223" spans="1:6" x14ac:dyDescent="0.35">
      <c r="A223" s="4"/>
      <c r="B223" s="143" t="s">
        <v>44</v>
      </c>
      <c r="C223" s="144"/>
      <c r="D223" s="144"/>
      <c r="E223" s="145"/>
      <c r="F223" s="11">
        <f>F222</f>
        <v>0</v>
      </c>
    </row>
    <row r="224" spans="1:6" x14ac:dyDescent="0.35">
      <c r="A224" s="12">
        <v>700</v>
      </c>
      <c r="B224" s="41" t="s">
        <v>155</v>
      </c>
      <c r="C224" s="10"/>
      <c r="D224" s="10"/>
      <c r="E224" s="42"/>
      <c r="F224" s="11"/>
    </row>
    <row r="225" spans="1:6" ht="25" x14ac:dyDescent="0.35">
      <c r="A225" s="4">
        <v>701</v>
      </c>
      <c r="B225" s="21" t="s">
        <v>156</v>
      </c>
      <c r="C225" s="6" t="s">
        <v>8</v>
      </c>
      <c r="D225" s="6">
        <v>2</v>
      </c>
      <c r="E225" s="7"/>
      <c r="F225" s="8">
        <f>E225*D225</f>
        <v>0</v>
      </c>
    </row>
    <row r="226" spans="1:6" ht="15" thickBot="1" x14ac:dyDescent="0.4">
      <c r="A226" s="32"/>
      <c r="B226" s="160" t="s">
        <v>58</v>
      </c>
      <c r="C226" s="160"/>
      <c r="D226" s="160"/>
      <c r="E226" s="160"/>
      <c r="F226" s="43">
        <f>F225</f>
        <v>0</v>
      </c>
    </row>
    <row r="227" spans="1:6" s="46" customFormat="1" ht="16" thickBot="1" x14ac:dyDescent="0.4">
      <c r="A227" s="161" t="s">
        <v>334</v>
      </c>
      <c r="B227" s="162"/>
      <c r="C227" s="163">
        <f>SUM(F226,F223,F220,F212,F209)</f>
        <v>0</v>
      </c>
      <c r="D227" s="163"/>
      <c r="E227" s="163"/>
      <c r="F227" s="164"/>
    </row>
    <row r="230" spans="1:6" ht="18" x14ac:dyDescent="0.4">
      <c r="A230" s="151" t="s">
        <v>327</v>
      </c>
      <c r="B230" s="151"/>
      <c r="C230" s="151"/>
      <c r="D230" s="151"/>
      <c r="E230" s="151"/>
      <c r="F230" s="151"/>
    </row>
    <row r="231" spans="1:6" ht="15" thickBot="1" x14ac:dyDescent="0.4"/>
    <row r="232" spans="1:6" ht="16.5" x14ac:dyDescent="0.35">
      <c r="A232" s="45" t="s">
        <v>160</v>
      </c>
      <c r="B232" s="152" t="s">
        <v>161</v>
      </c>
      <c r="C232" s="153"/>
      <c r="D232" s="154"/>
      <c r="E232" s="155" t="s">
        <v>162</v>
      </c>
      <c r="F232" s="156"/>
    </row>
    <row r="233" spans="1:6" ht="16.5" x14ac:dyDescent="0.35">
      <c r="A233" s="38" t="s">
        <v>90</v>
      </c>
      <c r="B233" s="146" t="s">
        <v>6</v>
      </c>
      <c r="C233" s="147"/>
      <c r="D233" s="148"/>
      <c r="E233" s="149">
        <f>F10</f>
        <v>0</v>
      </c>
      <c r="F233" s="150"/>
    </row>
    <row r="234" spans="1:6" ht="16.5" x14ac:dyDescent="0.35">
      <c r="A234" s="38" t="s">
        <v>91</v>
      </c>
      <c r="B234" s="146" t="s">
        <v>323</v>
      </c>
      <c r="C234" s="147"/>
      <c r="D234" s="148"/>
      <c r="E234" s="149">
        <f>C82</f>
        <v>0</v>
      </c>
      <c r="F234" s="150"/>
    </row>
    <row r="235" spans="1:6" ht="16.5" x14ac:dyDescent="0.35">
      <c r="A235" s="38" t="s">
        <v>94</v>
      </c>
      <c r="B235" s="146" t="s">
        <v>163</v>
      </c>
      <c r="C235" s="147"/>
      <c r="D235" s="148"/>
      <c r="E235" s="149">
        <f>C129</f>
        <v>0</v>
      </c>
      <c r="F235" s="150"/>
    </row>
    <row r="236" spans="1:6" ht="16.5" x14ac:dyDescent="0.35">
      <c r="A236" s="38" t="s">
        <v>134</v>
      </c>
      <c r="B236" s="146" t="s">
        <v>324</v>
      </c>
      <c r="C236" s="147"/>
      <c r="D236" s="148"/>
      <c r="E236" s="149">
        <f>C168</f>
        <v>0</v>
      </c>
      <c r="F236" s="150"/>
    </row>
    <row r="237" spans="1:6" ht="16.5" x14ac:dyDescent="0.35">
      <c r="A237" s="38" t="s">
        <v>125</v>
      </c>
      <c r="B237" s="146" t="s">
        <v>325</v>
      </c>
      <c r="C237" s="147"/>
      <c r="D237" s="148"/>
      <c r="E237" s="149">
        <f>C196</f>
        <v>0</v>
      </c>
      <c r="F237" s="150"/>
    </row>
    <row r="238" spans="1:6" ht="16.5" x14ac:dyDescent="0.35">
      <c r="A238" s="38" t="s">
        <v>178</v>
      </c>
      <c r="B238" s="146" t="s">
        <v>326</v>
      </c>
      <c r="C238" s="147"/>
      <c r="D238" s="148"/>
      <c r="E238" s="149">
        <f>C227</f>
        <v>0</v>
      </c>
      <c r="F238" s="150"/>
    </row>
    <row r="239" spans="1:6" ht="17" thickBot="1" x14ac:dyDescent="0.4">
      <c r="A239" s="138" t="s">
        <v>164</v>
      </c>
      <c r="B239" s="139"/>
      <c r="C239" s="139"/>
      <c r="D239" s="140"/>
      <c r="E239" s="141">
        <f>SUM(E238,E237,E236,E235,E234,E233)</f>
        <v>0</v>
      </c>
      <c r="F239" s="142"/>
    </row>
  </sheetData>
  <mergeCells count="61">
    <mergeCell ref="B135:E135"/>
    <mergeCell ref="A82:B82"/>
    <mergeCell ref="C82:F82"/>
    <mergeCell ref="B88:E88"/>
    <mergeCell ref="B96:E96"/>
    <mergeCell ref="B102:E102"/>
    <mergeCell ref="B108:E108"/>
    <mergeCell ref="B113:E113"/>
    <mergeCell ref="B122:E122"/>
    <mergeCell ref="B128:E128"/>
    <mergeCell ref="A129:B129"/>
    <mergeCell ref="C129:F129"/>
    <mergeCell ref="B188:E188"/>
    <mergeCell ref="B142:E142"/>
    <mergeCell ref="B147:E147"/>
    <mergeCell ref="B153:E153"/>
    <mergeCell ref="B162:E162"/>
    <mergeCell ref="B167:E167"/>
    <mergeCell ref="A168:B168"/>
    <mergeCell ref="C168:F168"/>
    <mergeCell ref="B173:E173"/>
    <mergeCell ref="B180:E180"/>
    <mergeCell ref="B185:E185"/>
    <mergeCell ref="B195:E195"/>
    <mergeCell ref="A196:B196"/>
    <mergeCell ref="C196:F196"/>
    <mergeCell ref="E232:F232"/>
    <mergeCell ref="B233:D233"/>
    <mergeCell ref="E233:F233"/>
    <mergeCell ref="B209:E209"/>
    <mergeCell ref="B212:E212"/>
    <mergeCell ref="B215:E215"/>
    <mergeCell ref="B220:E220"/>
    <mergeCell ref="B223:E223"/>
    <mergeCell ref="B226:E226"/>
    <mergeCell ref="B238:D238"/>
    <mergeCell ref="E238:F238"/>
    <mergeCell ref="A239:D239"/>
    <mergeCell ref="E239:F239"/>
    <mergeCell ref="B234:D234"/>
    <mergeCell ref="E234:F234"/>
    <mergeCell ref="B235:D235"/>
    <mergeCell ref="E235:F235"/>
    <mergeCell ref="B236:D236"/>
    <mergeCell ref="E236:F236"/>
    <mergeCell ref="B81:E81"/>
    <mergeCell ref="A3:F3"/>
    <mergeCell ref="B237:D237"/>
    <mergeCell ref="E237:F237"/>
    <mergeCell ref="B16:E16"/>
    <mergeCell ref="B23:E23"/>
    <mergeCell ref="B30:E30"/>
    <mergeCell ref="B38:E38"/>
    <mergeCell ref="B49:E49"/>
    <mergeCell ref="B61:E61"/>
    <mergeCell ref="B71:E71"/>
    <mergeCell ref="B77:E77"/>
    <mergeCell ref="A227:B227"/>
    <mergeCell ref="C227:F227"/>
    <mergeCell ref="A230:F230"/>
    <mergeCell ref="B232:D2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LOT1 TC+CSI MOSK</vt:lpstr>
      <vt:lpstr>LOT2 CS+TC+SP</vt:lpstr>
      <vt:lpstr>LOT3 MARCHE MOZOGO</vt:lpstr>
      <vt:lpstr>LOT4 DAADER+SAR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PNUD</dc:creator>
  <cp:lastModifiedBy>Pierre Gautier Sepamio NGBO</cp:lastModifiedBy>
  <dcterms:created xsi:type="dcterms:W3CDTF">2020-10-22T10:16:18Z</dcterms:created>
  <dcterms:modified xsi:type="dcterms:W3CDTF">2020-11-09T09:14:51Z</dcterms:modified>
</cp:coreProperties>
</file>