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Dler\2021\ITBs-RFPs-RFQs\RFQ403-21, Model police station Initiative - Falluja Police station in Falluja city\2- Prepared\"/>
    </mc:Choice>
  </mc:AlternateContent>
  <xr:revisionPtr revIDLastSave="0" documentId="13_ncr:1_{96028929-DD67-47BC-A232-599FCB88F35C}" xr6:coauthVersionLast="46" xr6:coauthVersionMax="47" xr10:uidLastSave="{00000000-0000-0000-0000-000000000000}"/>
  <bookViews>
    <workbookView xWindow="-120" yWindow="-120" windowWidth="29040" windowHeight="15840" tabRatio="776" xr2:uid="{00000000-000D-0000-FFFF-FFFF00000000}"/>
  </bookViews>
  <sheets>
    <sheet name="   Summary" sheetId="8" r:id="rId1"/>
    <sheet name="P1-Inspection and Entrance Room" sheetId="4" r:id="rId2"/>
    <sheet name="P2-Holding Cells Rooms (Men &amp; W" sheetId="9" r:id="rId3"/>
    <sheet name="P3- Sleeping Hall " sheetId="11" r:id="rId4"/>
    <sheet name="P4- Interrogation Rooms" sheetId="12" r:id="rId5"/>
    <sheet name="P5 Rehabilitation of Resturant " sheetId="13" r:id="rId6"/>
    <sheet name="P6- Sanitary Units Works " sheetId="14" r:id="rId7"/>
    <sheet name="P7- Provision Works" sheetId="16" r:id="rId8"/>
  </sheets>
  <definedNames>
    <definedName name="_xlnm.Print_Area" localSheetId="0">'   Summary'!$A$1:$E$31</definedName>
    <definedName name="_xlnm.Print_Area" localSheetId="1">'P1-Inspection and Entrance Room'!$A$1:$F$76</definedName>
    <definedName name="_xlnm.Print_Area" localSheetId="2">'P2-Holding Cells Rooms (Men &amp; W'!$A$1:$F$106</definedName>
    <definedName name="_xlnm.Print_Area" localSheetId="3">'P3- Sleeping Hall '!$A$1:$F$108</definedName>
    <definedName name="_xlnm.Print_Area" localSheetId="4">'P4- Interrogation Rooms'!$A$1:$F$42</definedName>
    <definedName name="_xlnm.Print_Area" localSheetId="5">'P5 Rehabilitation of Resturant '!$A$1:$F$53</definedName>
    <definedName name="_xlnm.Print_Area" localSheetId="6">'P6- Sanitary Units Works '!$A$1:$F$32</definedName>
    <definedName name="_xlnm.Print_Area" localSheetId="7">'P7- Provision Works'!$A$1:$F$85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9" l="1"/>
  <c r="F4" i="13"/>
  <c r="F12" i="16"/>
  <c r="F11" i="16"/>
  <c r="F10" i="16"/>
  <c r="F9" i="16"/>
  <c r="F8" i="16"/>
  <c r="F7" i="16"/>
  <c r="F6" i="16"/>
  <c r="F5" i="16"/>
  <c r="F40" i="13" l="1"/>
  <c r="F39" i="13"/>
  <c r="F38" i="13"/>
  <c r="F37" i="13"/>
  <c r="F94" i="11"/>
  <c r="F93" i="11"/>
  <c r="F72" i="16" l="1"/>
  <c r="F71" i="16"/>
  <c r="F70" i="16"/>
  <c r="F69" i="16"/>
  <c r="F68" i="16"/>
  <c r="F67" i="16"/>
  <c r="F65" i="16"/>
  <c r="F64" i="16"/>
  <c r="F63" i="16"/>
  <c r="F62" i="16"/>
  <c r="F61" i="16"/>
  <c r="F60" i="16"/>
  <c r="F59" i="16"/>
  <c r="F58" i="16"/>
  <c r="F57" i="16"/>
  <c r="F54" i="16"/>
  <c r="F53" i="16"/>
  <c r="F52" i="16"/>
  <c r="F51" i="16"/>
  <c r="F50" i="16"/>
  <c r="F49" i="16"/>
  <c r="F48" i="16"/>
  <c r="F47" i="16"/>
  <c r="F32" i="16"/>
  <c r="F31" i="16"/>
  <c r="F30" i="16"/>
  <c r="F29" i="16"/>
  <c r="F26" i="16"/>
  <c r="F25" i="16"/>
  <c r="F14" i="16"/>
  <c r="F20" i="14"/>
  <c r="F19" i="14"/>
  <c r="F18" i="14"/>
  <c r="F17" i="14"/>
  <c r="F16" i="14"/>
  <c r="F15" i="14"/>
  <c r="F14" i="14"/>
  <c r="F13" i="14"/>
  <c r="F12" i="14"/>
  <c r="F11" i="14"/>
  <c r="F8" i="14"/>
  <c r="F4" i="14"/>
  <c r="F34" i="13"/>
  <c r="F32" i="13"/>
  <c r="F31" i="13"/>
  <c r="F29" i="13"/>
  <c r="F28" i="13"/>
  <c r="F27" i="13"/>
  <c r="F23" i="13"/>
  <c r="F22" i="13"/>
  <c r="F20" i="13"/>
  <c r="F19" i="13"/>
  <c r="F17" i="13"/>
  <c r="F16" i="13"/>
  <c r="F13" i="13"/>
  <c r="F11" i="13"/>
  <c r="D9" i="13"/>
  <c r="F9" i="13" s="1"/>
  <c r="D8" i="13"/>
  <c r="F8" i="13" s="1"/>
  <c r="F28" i="12"/>
  <c r="F25" i="12"/>
  <c r="F24" i="12"/>
  <c r="F22" i="12"/>
  <c r="F18" i="12"/>
  <c r="F16" i="12"/>
  <c r="F13" i="12"/>
  <c r="F12" i="12"/>
  <c r="F10" i="12"/>
  <c r="F7" i="12"/>
  <c r="F4" i="12"/>
  <c r="F92" i="11"/>
  <c r="F91" i="11"/>
  <c r="F90" i="11"/>
  <c r="F87" i="11"/>
  <c r="F86" i="11"/>
  <c r="F85" i="11"/>
  <c r="F83" i="11"/>
  <c r="F82" i="11"/>
  <c r="F81" i="11"/>
  <c r="F79" i="11"/>
  <c r="F78" i="11"/>
  <c r="F76" i="11"/>
  <c r="F75" i="11"/>
  <c r="F74" i="11"/>
  <c r="F73" i="11"/>
  <c r="F72" i="11"/>
  <c r="F68" i="11"/>
  <c r="F67" i="11"/>
  <c r="F66" i="11"/>
  <c r="F65" i="11"/>
  <c r="F63" i="11"/>
  <c r="F62" i="11"/>
  <c r="F60" i="11"/>
  <c r="F59" i="11"/>
  <c r="F58" i="11"/>
  <c r="D57" i="11"/>
  <c r="F57" i="11" s="1"/>
  <c r="F56" i="11"/>
  <c r="F55" i="11"/>
  <c r="F53" i="11"/>
  <c r="F52" i="11"/>
  <c r="F49" i="11"/>
  <c r="F47" i="11"/>
  <c r="F46" i="11"/>
  <c r="F44" i="11"/>
  <c r="F42" i="11"/>
  <c r="F39" i="11"/>
  <c r="F38" i="11"/>
  <c r="F37" i="11"/>
  <c r="F36" i="11"/>
  <c r="F34" i="11"/>
  <c r="F33" i="11"/>
  <c r="F32" i="11"/>
  <c r="F31" i="11"/>
  <c r="F30" i="11"/>
  <c r="F28" i="11"/>
  <c r="F27" i="11"/>
  <c r="F25" i="11"/>
  <c r="F23" i="11"/>
  <c r="F22" i="11"/>
  <c r="F20" i="11"/>
  <c r="F19" i="11"/>
  <c r="F18" i="11"/>
  <c r="F17" i="11"/>
  <c r="F16" i="11"/>
  <c r="F14" i="11"/>
  <c r="F13" i="11"/>
  <c r="F12" i="11"/>
  <c r="F10" i="11"/>
  <c r="F7" i="11"/>
  <c r="F6" i="11"/>
  <c r="F5" i="11"/>
  <c r="F4" i="11"/>
  <c r="F90" i="9"/>
  <c r="F89" i="9"/>
  <c r="F88" i="9"/>
  <c r="F85" i="9"/>
  <c r="F84" i="9"/>
  <c r="F83" i="9"/>
  <c r="F81" i="9"/>
  <c r="F80" i="9"/>
  <c r="F79" i="9"/>
  <c r="F77" i="9"/>
  <c r="F76" i="9"/>
  <c r="F74" i="9"/>
  <c r="F73" i="9"/>
  <c r="F72" i="9"/>
  <c r="F71" i="9"/>
  <c r="F70" i="9"/>
  <c r="F66" i="9"/>
  <c r="F65" i="9"/>
  <c r="F64" i="9"/>
  <c r="F63" i="9"/>
  <c r="F61" i="9"/>
  <c r="F60" i="9"/>
  <c r="F58" i="9"/>
  <c r="F57" i="9"/>
  <c r="F56" i="9"/>
  <c r="F55" i="9"/>
  <c r="F54" i="9"/>
  <c r="F53" i="9"/>
  <c r="F51" i="9"/>
  <c r="F50" i="9"/>
  <c r="F47" i="9"/>
  <c r="F45" i="9"/>
  <c r="F44" i="9"/>
  <c r="F42" i="9"/>
  <c r="F40" i="9"/>
  <c r="F37" i="9"/>
  <c r="F36" i="9"/>
  <c r="D35" i="9"/>
  <c r="F35" i="9" s="1"/>
  <c r="D34" i="9"/>
  <c r="F34" i="9" s="1"/>
  <c r="F32" i="9"/>
  <c r="F31" i="9"/>
  <c r="D29" i="9"/>
  <c r="F29" i="9" s="1"/>
  <c r="D28" i="9"/>
  <c r="F28" i="9" s="1"/>
  <c r="F27" i="9"/>
  <c r="F26" i="9"/>
  <c r="F24" i="9"/>
  <c r="F22" i="9"/>
  <c r="F21" i="9"/>
  <c r="F19" i="9"/>
  <c r="F18" i="9"/>
  <c r="F17" i="9"/>
  <c r="F16" i="9"/>
  <c r="F14" i="9"/>
  <c r="F13" i="9"/>
  <c r="F12" i="9"/>
  <c r="F10" i="9"/>
  <c r="F7" i="9"/>
  <c r="F6" i="9"/>
  <c r="F5" i="9"/>
  <c r="F4" i="9"/>
  <c r="F63" i="4"/>
  <c r="F60" i="4"/>
  <c r="F59" i="4"/>
  <c r="F58" i="4"/>
  <c r="F56" i="4"/>
  <c r="F55" i="4"/>
  <c r="F54" i="4"/>
  <c r="F52" i="4"/>
  <c r="F50" i="4"/>
  <c r="F49" i="4"/>
  <c r="F48" i="4"/>
  <c r="F46" i="4"/>
  <c r="F44" i="4"/>
  <c r="F42" i="4"/>
  <c r="F40" i="4"/>
  <c r="F37" i="4"/>
  <c r="F36" i="4"/>
  <c r="F35" i="4"/>
  <c r="F34" i="4"/>
  <c r="F32" i="4"/>
  <c r="F31" i="4"/>
  <c r="F30" i="4"/>
  <c r="F28" i="4"/>
  <c r="F26" i="4"/>
  <c r="F25" i="4"/>
  <c r="F23" i="4"/>
  <c r="F22" i="4"/>
  <c r="F21" i="4"/>
  <c r="F20" i="4"/>
  <c r="F18" i="4"/>
  <c r="F17" i="4"/>
  <c r="F16" i="4"/>
  <c r="F14" i="4"/>
  <c r="F11" i="4"/>
  <c r="F10" i="4"/>
  <c r="F9" i="4"/>
  <c r="F41" i="13" l="1"/>
  <c r="F21" i="14"/>
  <c r="F29" i="12"/>
  <c r="F95" i="11"/>
  <c r="F92" i="9"/>
  <c r="F73" i="16"/>
  <c r="F64" i="4"/>
  <c r="D16" i="8" l="1"/>
</calcChain>
</file>

<file path=xl/sharedStrings.xml><?xml version="1.0" encoding="utf-8"?>
<sst xmlns="http://schemas.openxmlformats.org/spreadsheetml/2006/main" count="898" uniqueCount="297">
  <si>
    <t>M3</t>
  </si>
  <si>
    <t>M2</t>
  </si>
  <si>
    <t>M.l</t>
  </si>
  <si>
    <t>Bill of Quantity</t>
  </si>
  <si>
    <t>Ea.</t>
  </si>
  <si>
    <t>A</t>
  </si>
  <si>
    <t>B</t>
  </si>
  <si>
    <t>C</t>
  </si>
  <si>
    <t>D</t>
  </si>
  <si>
    <t>E</t>
  </si>
  <si>
    <t>#</t>
  </si>
  <si>
    <t>Item</t>
  </si>
  <si>
    <t>Unit</t>
  </si>
  <si>
    <t>Quantity</t>
  </si>
  <si>
    <t>Price $</t>
  </si>
  <si>
    <t>Total $</t>
  </si>
  <si>
    <t xml:space="preserve">Minimum 10 cm thick Under foundations   (Blinding) </t>
  </si>
  <si>
    <t xml:space="preserve"> </t>
  </si>
  <si>
    <t xml:space="preserve">lintel beams above the openings of doors and windows </t>
  </si>
  <si>
    <t xml:space="preserve">Ceramic tiles for the walls of (30x60)cm dimensions  </t>
  </si>
  <si>
    <t>PVC Pipe of 6 inch diameter.</t>
  </si>
  <si>
    <t>PVC Pipe of 4 inch diameter.</t>
  </si>
  <si>
    <t>PVC Pipe of 3 inch diameter.</t>
  </si>
  <si>
    <t>Manholes of 40 x 40 cm</t>
  </si>
  <si>
    <t>PPR pipes of 1 inch diameter</t>
  </si>
  <si>
    <t>PPR pipes of 3/4 inch diameter</t>
  </si>
  <si>
    <r>
      <rPr>
        <b/>
        <sz val="11"/>
        <color theme="1"/>
        <rFont val="Calibri"/>
        <family val="2"/>
        <scheme val="minor"/>
      </rPr>
      <t>Concrete Manholes:</t>
    </r>
    <r>
      <rPr>
        <sz val="11"/>
        <color theme="1"/>
        <rFont val="Calibri"/>
        <family val="2"/>
        <scheme val="minor"/>
      </rPr>
      <t xml:space="preserve">
Supply materials, tools and manpower to construct a fair faced concrete manholes using steel frame as below dimensions with plain concrete of 21 Mpa compressive strength and 10 cm thick for all works (Floor and walls) using sulphate resistant cement, the work includes soil excavations to any required depth, spreading two layer of sub-base layer “Class B”  shall be applied in layers of 25 cm thick, watered, leveled and well compacted, with manhole hard plastic manhole covers, with all requirements to complete the job. As per below dimensions:</t>
    </r>
  </si>
  <si>
    <t>Ceiling fan of 56 inch with Fan Speed Control Switch</t>
  </si>
  <si>
    <t>Exhaust fan of 8 inch diameter with electrical switch of 10 Amp capacity</t>
  </si>
  <si>
    <t>Summary</t>
  </si>
  <si>
    <t>Part No.</t>
  </si>
  <si>
    <t>Part Name</t>
  </si>
  <si>
    <t>Part 1</t>
  </si>
  <si>
    <t>Part 2</t>
  </si>
  <si>
    <t xml:space="preserve">Part 3 </t>
  </si>
  <si>
    <t>Part 4</t>
  </si>
  <si>
    <t>Total Cost $</t>
  </si>
  <si>
    <t>Part Total Cost $</t>
  </si>
  <si>
    <r>
      <rPr>
        <b/>
        <sz val="14"/>
        <color rgb="FF0000FF"/>
        <rFont val="Calibri"/>
        <family val="2"/>
        <scheme val="minor"/>
      </rPr>
      <t xml:space="preserve">General Obligations Included within the Contract Cost:
</t>
    </r>
    <r>
      <rPr>
        <b/>
        <sz val="12"/>
        <rFont val="Calibri"/>
        <family val="2"/>
        <scheme val="minor"/>
      </rPr>
      <t xml:space="preserve">
1- All required works are subjected to the Iraqi's Standard Specifications and attached specifications. The measurements of all quantities of the implemented works will be calculated based on the actual findings and dimensions according to the engineering specifications.
2- All used materials must be subjected to the necessary laboratory tests both inside and outside the country as required. UNDP engineers have the right to re-test any materials in the project in a different laboratory.
3- The contractor is required to obtain an official approval by the supervisory committee before supplying any required materials, devices, systems...etc. or starting the implementation of any new items; including the provision of samples, mockup, catalogues for testing/inspection required to obtain this official approval.
4- The contractor is responsible for the safety of all activities in the site including the provision of all occupational safety requirements for all employees and workers (PPE).
5-The contractor is obliged to provide all work staff in the site with all required personal safety and protection equipment such as face masks, safety goggles, gloves, sterilization materials ... etc.
6- The contractor cannot demand all the quantities mentioned in the BOQ, if the final measurement will show less quantities.
7- All the concrete works in the project should be provided by approved ready mix concrete batching plant which should be subjected to all quality control tests periodically and all its gauges and materials balances are calibrated by Central Organization for Standardization and Quality Control (COSQR). The calibration certificates must be in force and not-expired.
8- The contractor is required to provide and Install a prefabricated office with area not less than 30 m2 of two rooms at least including kitchen and toilet for the supervisory committee of the project with all required furniture, two color printers, two laptops core i5,electrical, mechanical and communications services according supervisory engineering committee instructions. Also, it is required to provide only a one means of transport with its driver for the following-up of the project implementation by the committee.
9- The contractor must take in consideration that the police station with all its parts should continue in providing services to citizens without stopping work or evacuating it during the works of project period. The contractor must submit a work schedule for all required works to the supervisory committee showing detailed timeframe which ensure the project completion within the contracted period.
10-The contractor shall be obliged to carry out any laboratory tests required by the work according to the supervisory engineering committee instructions
11- The contractor shall upload, transport, unload and delivery any extracted materials from the project will be determined by supervisory engineering committee to the end user warehouse and delivering them by official storage documents.
12- The maintenance works of the defect liability period (12 months) (maintenance period)includes all civil, sanitary, electrical and mechanical works ( All mentioned items in below BOQ).</t>
    </r>
  </si>
  <si>
    <t xml:space="preserve"> Outdoor LED  flood light (Waterproof) of 200 Watt,  It should be installed  in the rooftop of the building .</t>
  </si>
  <si>
    <t>Set</t>
  </si>
  <si>
    <t xml:space="preserve">Part 5 </t>
  </si>
  <si>
    <t>Part 6</t>
  </si>
  <si>
    <t>Columns</t>
  </si>
  <si>
    <t>Model Police Station Initiative - Falluja Police Station in Falluja City</t>
  </si>
  <si>
    <t xml:space="preserve"> Model Police Station Initiative - Falluja Police Station in Falluja City</t>
  </si>
  <si>
    <t xml:space="preserve">Falluja City - Anbar Governorate
</t>
  </si>
  <si>
    <t xml:space="preserve">Part 1 : Construction of Inspection and Entrance Room:  </t>
  </si>
  <si>
    <t>A : Site Preparation Works</t>
  </si>
  <si>
    <r>
      <rPr>
        <b/>
        <sz val="11"/>
        <rFont val="Calibri"/>
        <family val="2"/>
        <scheme val="minor"/>
      </rPr>
      <t>Excavation Works:</t>
    </r>
    <r>
      <rPr>
        <sz val="11"/>
        <rFont val="Calibri"/>
        <family val="2"/>
        <scheme val="minor"/>
      </rPr>
      <t xml:space="preserve">
Excavation in all types of soil (even rock layers, concrete foundations, etc..) for the training room area starting at the existing ground level down to the required depth  approved by the engineering committee, removing of all material a site approved by local authorities. The price include cleaning and leveling the bed of the excavation, compaction  using heavy construction equipment - single drum sheep feet and vibratory road roller compactor (the compaction of these areas should not be less than 90% of MDD to comply with the modified proctor test) and dewatering the underground water if the groundwater level is high on a daily basis using water tank truck until the completion of the foundations and all the required works to complete the Job. All needed work to complete the job will be included within the price.</t>
    </r>
  </si>
  <si>
    <r>
      <rPr>
        <b/>
        <sz val="11"/>
        <color theme="1"/>
        <rFont val="Calibri"/>
        <family val="2"/>
        <scheme val="minor"/>
      </rPr>
      <t>Spreading Stone Layer</t>
    </r>
    <r>
      <rPr>
        <sz val="11"/>
        <color theme="1"/>
        <rFont val="Calibri"/>
        <family val="2"/>
        <scheme val="minor"/>
      </rPr>
      <t xml:space="preserve">
Supply materials, tools and manpower to spread and pave stone layer of class B regularly under the buildings areas, the stone layer thickness not less than 30 cm, the work includes excavating drainage channel to dewatering the underground water if the groundwater level is high on a daily basis using water tank truck, compaction of the stone layer well using vibratory road roller compactor and all the required works to complete the Job.</t>
    </r>
  </si>
  <si>
    <r>
      <rPr>
        <b/>
        <sz val="11"/>
        <color theme="1"/>
        <rFont val="Calibri"/>
        <family val="2"/>
        <scheme val="minor"/>
      </rPr>
      <t>Spreading Sub-base Layers</t>
    </r>
    <r>
      <rPr>
        <sz val="11"/>
        <color theme="1"/>
        <rFont val="Calibri"/>
        <family val="2"/>
        <scheme val="minor"/>
      </rPr>
      <t xml:space="preserve">
Supply of materials, tools and manpower for filling (in layers not exceeding 20cm, including compaction up to 95% of MDD to comply with the modified proctor test ) with sub base (type B) up to the required levels for the area of project, with required treatment. All needed work to complete the job will be included within the price.</t>
    </r>
  </si>
  <si>
    <t>B: Civil Works</t>
  </si>
  <si>
    <t xml:space="preserve">B-1: Concrete Works    </t>
  </si>
  <si>
    <r>
      <rPr>
        <b/>
        <sz val="11"/>
        <color theme="1"/>
        <rFont val="Calibri"/>
        <family val="2"/>
      </rPr>
      <t>Laying One Layer of Thick Nylon</t>
    </r>
    <r>
      <rPr>
        <sz val="11"/>
        <color theme="1"/>
        <rFont val="Calibri"/>
        <family val="2"/>
        <scheme val="minor"/>
      </rPr>
      <t xml:space="preserve">
Supply materials, tools and manpower for laying one layer of thick agricultural nylon of 1mm thick) . The nylon should lay before casting the concrete covering , with all the required works to complete the Job.</t>
    </r>
  </si>
  <si>
    <r>
      <rPr>
        <b/>
        <sz val="11"/>
        <color theme="1"/>
        <rFont val="Calibri"/>
        <family val="2"/>
      </rPr>
      <t>Sulphate Resistant Plain Concrete</t>
    </r>
    <r>
      <rPr>
        <sz val="11"/>
        <color theme="1"/>
        <rFont val="Calibri"/>
        <family val="2"/>
        <scheme val="minor"/>
      </rPr>
      <t xml:space="preserve">
Supply materials, tools and manpower to cast  Sulphate resistant plain concrete with compressive strength  21 MPa , (Slump 5"), the work includes expansion joints every 20 m2 and according to the instructions of engineering committee,  and all the required works to complete the Job. As the following:</t>
    </r>
  </si>
  <si>
    <t>Minimum 20 cm thick and 25cm width with using Sika  proof   for D.P.C  layer using heavy thickness steel frame of 15 cm height</t>
  </si>
  <si>
    <t>Minimum 10 cm thick under mosaic tiles by using BRC dia. (15x15)cm gage 6mm</t>
  </si>
  <si>
    <r>
      <rPr>
        <b/>
        <sz val="12"/>
        <color theme="1"/>
        <rFont val="Calibri"/>
        <family val="2"/>
      </rPr>
      <t>Reinforced Concrete:</t>
    </r>
    <r>
      <rPr>
        <sz val="11"/>
        <color theme="1"/>
        <rFont val="Calibri"/>
        <family val="2"/>
        <scheme val="minor"/>
      </rPr>
      <t xml:space="preserve">
Supply materials, tools and manpower to cast reinforced concrete with compressive strength 30 Mpa for all concrete works , the work includes shuttering( formwork), reinforcement and all accessories as per the attached drawings and technical specification, the price should include using high yield strength of (420N/mm2) deformed steel reinforcement (Ukraine or Turkish origin or equivalent which should be approved by the supervisory committee before starting supplying process and conform to the required specifications), coating the buried foundations and any part of columns using the tar class II or III and emphasis on water spraying (Curing) not less than 7 days, the use of Jute Cloth in the curing process  with all the required works to complete the Job, as following:</t>
    </r>
  </si>
  <si>
    <t xml:space="preserve">Foundations  using sulfur resistant cement  </t>
  </si>
  <si>
    <r>
      <t>Roofs of 18</t>
    </r>
    <r>
      <rPr>
        <sz val="11"/>
        <color theme="1"/>
        <rFont val="Calibri"/>
        <family val="2"/>
        <scheme val="minor"/>
      </rPr>
      <t xml:space="preserve"> cm  thick and parapets</t>
    </r>
  </si>
  <si>
    <t xml:space="preserve">Drop beams (The prominent part of the ceiling is calculated) </t>
  </si>
  <si>
    <t xml:space="preserve">B-2: Building Works With bricks  </t>
  </si>
  <si>
    <r>
      <rPr>
        <b/>
        <sz val="11"/>
        <color indexed="8"/>
        <rFont val="Calibri"/>
        <family val="2"/>
      </rPr>
      <t>Build The Walls Under D.P.C Layer Using Red Clay Bricks</t>
    </r>
    <r>
      <rPr>
        <sz val="11"/>
        <color theme="1"/>
        <rFont val="Calibri"/>
        <family val="2"/>
        <scheme val="minor"/>
      </rPr>
      <t xml:space="preserve">
Supply materials, tools and manpower to build the walls under D.P.C layer using red clay bricks type A of (24x 12x 7.5) cm and cement-sand mortar (1:3) as per attached drawings, the required brand should be approved by the supervisory committee before starting supplying process , the work includes filling joints and spaces by sulfur resistant cement-sand mortar (1:3) , plastering the walls with cement –sand mortar (1:3) and spreading for both sides of the walls with tar Class II or III  with all the required works to complete the Job.</t>
    </r>
  </si>
  <si>
    <r>
      <rPr>
        <b/>
        <sz val="11"/>
        <color theme="1"/>
        <rFont val="Calibri"/>
        <family val="2"/>
      </rPr>
      <t>Build The Walls Above D.P.CLayer Using Red Clay Bricks</t>
    </r>
    <r>
      <rPr>
        <sz val="11"/>
        <color theme="1"/>
        <rFont val="Calibri"/>
        <family val="2"/>
        <scheme val="minor"/>
      </rPr>
      <t xml:space="preserve">
Supply materials, tools and manpower to build the walls building and parapets walls of 24cm thick above D.P.C layer and 12 cm thick for the partitions using red clay bricks  type A of (24x 12x 7.5) cm and cement-sand mortar (1:3) as per attached drawings, the required brand should be approved by the supervisory committee before starting supplying process, with all the required works to complete the Job.</t>
    </r>
  </si>
  <si>
    <t>B-3:  Backfilling With River Sand  Layers</t>
  </si>
  <si>
    <r>
      <rPr>
        <b/>
        <sz val="12"/>
        <color theme="1"/>
        <rFont val="Calibri"/>
        <family val="2"/>
      </rPr>
      <t>Backfilling Works:</t>
    </r>
    <r>
      <rPr>
        <sz val="11"/>
        <color theme="1"/>
        <rFont val="Calibri"/>
        <family val="2"/>
        <scheme val="minor"/>
      </rPr>
      <t xml:space="preserve">
 Supply of materials, tools and manpower for filling in layers not exceeding 40cm thick for the one layer, including good compaction  using approved river sand up to D.P.C  layer level inside the building and in any area required within inside the building with all necessary works, with required treatment. All needed work to complete the job will be included within the price.</t>
    </r>
  </si>
  <si>
    <t>B-4: Tiling Works and False Ceiling  Works</t>
  </si>
  <si>
    <r>
      <rPr>
        <b/>
        <sz val="12"/>
        <color theme="1"/>
        <rFont val="Calibri"/>
        <family val="2"/>
      </rPr>
      <t>Mosaic Tiles for The Building Floors</t>
    </r>
    <r>
      <rPr>
        <sz val="12"/>
        <color theme="1"/>
        <rFont val="Calibri"/>
        <family val="2"/>
      </rPr>
      <t xml:space="preserve">
Supply materials, tools and manpower to finish the buildings floors  using Mosaic tiles of (40X40) cm dimensions and 4 cm thick with Class A which should be approved by the supervisory committee before starting supplying process (original, not commercial or imitative) and cement sand mortar (1:3) , the tiles final faces should be flat and free from any ripples, the price includes steps of polishing and  glazing the Mosaic tiles in site and not limited to fill the joints with white cement, use of pieces and strips of Mosaic tiles (Different in terms of colors) to work decorations and geometric shapes in the floors according to the direction of the Engineering Committee, cleaning the concrete floors well before finishing the floor using the tiles and taking into consideration the make of joints which not exceeding the width it of 1.5 cm for each 8 to 12 M.l and it is subsequently filled with Sikaflex construction AP with Back up rod for joints tiles . The contractor must submit samples to the Engineering Committee for the approval of one of the sample and which must be subject to the full physical and chemical laboratory tests and according to Iraqi standard specifications, with all the required works to complete the work.</t>
    </r>
  </si>
  <si>
    <r>
      <rPr>
        <b/>
        <sz val="12"/>
        <color theme="1"/>
        <rFont val="Calibri"/>
        <family val="2"/>
      </rPr>
      <t xml:space="preserve">Ceramic Skirting: 
</t>
    </r>
    <r>
      <rPr>
        <sz val="12"/>
        <color theme="1"/>
        <rFont val="Calibri"/>
        <family val="2"/>
      </rPr>
      <t>Supply materials, tools and manpower to finish the walls 10cm height skirting  a first-class  (Spanish Brand) and cement sand mortar (on two-layer of plastering of cement mortar (1: 2) and (1:3)), the tiles final faces should be flat and free from any ripples, solution of water and bonding agent. The contractor must submit samples to the Engineering Committee for the approval of one of the sample and which must be subject to the laboratory tests and according to Iraqi standard specifications, installation of aluminum ceramic corner tile trim at the corners and edges of the walls, with all the materials needed to install, filling the joints with white cement and polishing, with all the required works to complete the work.</t>
    </r>
  </si>
  <si>
    <t>M.L</t>
  </si>
  <si>
    <r>
      <rPr>
        <b/>
        <sz val="11"/>
        <color theme="1"/>
        <rFont val="Calibri"/>
        <family val="2"/>
      </rPr>
      <t xml:space="preserve">Roofing Using Concrete Tiles </t>
    </r>
    <r>
      <rPr>
        <sz val="11"/>
        <color theme="1"/>
        <rFont val="Calibri"/>
        <family val="2"/>
        <scheme val="minor"/>
      </rPr>
      <t xml:space="preserve">
Supply materials, tools and manpower for roofing works according to the technical specifications, the work includes the following:
A: Cleaning the roof well using air compressor and coating all the roof with two layers of liquid bitumen primer for waterproofing (flancote).
B: Spreading opposite layers of tar of (30/20) grade and laying between them a good quality of SBS modified bitumen waterproofing membrane (Saudi, Jordanian origin or equivalent which should be approved by the supervisory committee before starting supplying process) of 3mm thick, the tar layers and bitumen waterproofing membranes level must be raised 20 cm height around water baffles for the building and overlapping between the bitumen waterproofing membrane pieces not less than 15 cm for both directions.
C:  Spreading high density and compressed corks layer of 5 cm thickness and laying one layer of thick agricultural nylon (polyphone sheets 1 mm).
D: Spreading clean river sand layer with 8 cm thickness at the lowest area and increase the thickness according to the required slope.
E: Finishing with concrete tiles of (80x80x4) cm thickness, taking into consideration the slope towards water drainage.
F: Casting the edges by plain concrete of 21 Mpa compressive strength.
G: Filling the joints with bitumen mastic with cautery 
with all required works to complete the job.</t>
    </r>
  </si>
  <si>
    <t>B-5: Plastering, Exterior Cladding for The Building and Painting Works: Including all materials, scaffolds, workmanship, tools and anywhere else needed</t>
  </si>
  <si>
    <r>
      <rPr>
        <b/>
        <sz val="11"/>
        <color theme="1"/>
        <rFont val="Calibri"/>
        <family val="2"/>
      </rPr>
      <t xml:space="preserve">Smoothed Cement Plastering:  </t>
    </r>
    <r>
      <rPr>
        <sz val="11"/>
        <color theme="1"/>
        <rFont val="Calibri"/>
        <family val="2"/>
        <scheme val="minor"/>
      </rPr>
      <t xml:space="preserve">
Supply materials, tools and manpower to plaster the building external walls and parapets using smooth-finished cement plastering of 20mm thick with cement sand mortar (1:3) using aluminum straight edges, plastering in two coats over, the work includes spreading one layer of cement splash dash, putting a layer of metal mesh on the area under the cement plastering which should be installed at the linking area of the concrete beams and columns with the bricks walls with decoration works in the plastering according to supervisory committee directions, and all the required works to complete the work.  </t>
    </r>
  </si>
  <si>
    <r>
      <rPr>
        <b/>
        <sz val="11"/>
        <color theme="1"/>
        <rFont val="Calibri"/>
        <family val="2"/>
      </rPr>
      <t xml:space="preserve">Gypsum Plastering  </t>
    </r>
    <r>
      <rPr>
        <sz val="11"/>
        <color theme="1"/>
        <rFont val="Calibri"/>
        <family val="2"/>
        <scheme val="minor"/>
      </rPr>
      <t xml:space="preserve">
Supply of materials, tools and manpower for gypsum plastering of the  two layers minimum 20mm of brown and white gypsum using aluminum straight edges for  the interior walls up to the concrete ceiling, the price includes one layer of cement splash dash under Gypsum plastering with cement-sand mortar, putting a layer of metal mesh on the area under the  gypsum plastering which should be installed between the linking area of concrete beams and columns with the bricks walls and all the required works to complete the work.</t>
    </r>
  </si>
  <si>
    <r>
      <rPr>
        <b/>
        <sz val="11"/>
        <color theme="1"/>
        <rFont val="Calibri"/>
        <family val="2"/>
      </rPr>
      <t xml:space="preserve">Plastic Painting for Internal Walls:      </t>
    </r>
    <r>
      <rPr>
        <sz val="11"/>
        <color theme="1"/>
        <rFont val="Calibri"/>
        <family val="2"/>
        <scheme val="minor"/>
      </rPr>
      <t xml:space="preserve">             
Supply of materials, tools and manpower to paint the interior walls with 3 layers of plastic painting (Jotun- Jotashield, Betek, CAPAROL, Polisan, dyo) or equivalent which should be approved by the supervisory committee  before starting supplying process. The job includes cleaning the walls and ceilings, removing the dirt and dust with all the repairing works. All needed works to complete the job, shall be included within the price.</t>
    </r>
  </si>
  <si>
    <r>
      <rPr>
        <b/>
        <sz val="11"/>
        <rFont val="Calibri"/>
        <family val="2"/>
      </rPr>
      <t>Plastic Painting For External Walls:</t>
    </r>
    <r>
      <rPr>
        <sz val="11"/>
        <rFont val="Calibri"/>
        <family val="2"/>
      </rPr>
      <t xml:space="preserve">                                                    
 Supply of materials, tools and manpower to paint the exterior walls and ceiling, with three layers of plastic (silicon water proof) paint (Jotun- Jotashield, Betek, CAPAROL, Polisan, dyo) or equivalent which should be approved by the supervisory committee before starting supplying process.  The job includes cleaning the walls, removing the dirt and dust. All needed works to complete the job, shall be included within the price.</t>
    </r>
  </si>
  <si>
    <t>B-6: Doors and Windows Works</t>
  </si>
  <si>
    <r>
      <rPr>
        <b/>
        <sz val="11"/>
        <color theme="1"/>
        <rFont val="Calibri"/>
        <family val="2"/>
      </rPr>
      <t>Steel Doors:</t>
    </r>
    <r>
      <rPr>
        <sz val="11"/>
        <color theme="1"/>
        <rFont val="Calibri"/>
        <family val="2"/>
      </rPr>
      <t xml:space="preserve">
Supply and install double face steel door, the  partitions inside the door included every 20cm  by steel Square hollow section (4cmX4cmx2mm), and covered with steel plate 1.5 mm thickness on both sides with the use of geometric engravings on the steel plates designed by CNC machines using  steel plate 2 mm thick for the doors mentioned in attached drawings, the frame shall be from steel C section of 3 inch and 3 mm thickness and steel angle section of 1 inch and 2 mm thickness ( double steel frame), the work  including all necessary fixings hinges, doors handles, locks with  key, The submitted brand should be approved by the supervisory committee before starting supplying process, hands locks and fixing a stopper on the floor or wall, glazing using stained glass of 6 mm thick , insulation foam, accessories, mastic, hardware and painting with anti-rust paint and 3 layers of oil paints type hammer finish, locks, connections accessories,  and all the required works to complete the work. 
The price including the removing works for old door with all required material and tools to repair the damaged places for the walls As following:</t>
    </r>
  </si>
  <si>
    <r>
      <rPr>
        <b/>
        <sz val="11"/>
        <color theme="1"/>
        <rFont val="Calibri"/>
        <family val="2"/>
        <scheme val="minor"/>
      </rPr>
      <t>Supply and Install of Type  D1</t>
    </r>
    <r>
      <rPr>
        <sz val="11"/>
        <color theme="1"/>
        <rFont val="Calibri"/>
        <family val="2"/>
        <scheme val="minor"/>
      </rPr>
      <t xml:space="preserve"> Steel door of (1 x 2.1) m  dimensions</t>
    </r>
  </si>
  <si>
    <r>
      <rPr>
        <b/>
        <sz val="11"/>
        <rFont val="Calibri"/>
        <family val="2"/>
        <scheme val="minor"/>
      </rPr>
      <t>Slide Curtains</t>
    </r>
    <r>
      <rPr>
        <sz val="11"/>
        <rFont val="Calibri"/>
        <family val="2"/>
        <scheme val="minor"/>
      </rPr>
      <t xml:space="preserve">
Supply and install slide curtains of high thickness for doors with its chains and tubes which should be approved by the supervisory committee before starting supplying process. The curtains dimensions as followings:</t>
    </r>
  </si>
  <si>
    <t xml:space="preserve"> Slide Curtains of 2.1 x 1.2 m dimension</t>
  </si>
  <si>
    <r>
      <rPr>
        <b/>
        <sz val="11"/>
        <rFont val="Calibri"/>
        <family val="2"/>
      </rPr>
      <t>Aluminum Window</t>
    </r>
    <r>
      <rPr>
        <sz val="11"/>
        <rFont val="Calibri"/>
        <family val="2"/>
      </rPr>
      <t xml:space="preserve">
Supply and install aluminum window with it is frame and installing by frame of steel C Section of 3 inch, 3mm thick and painting with three layers of oil based paints in addition to anti rust primer. Price of the work shall include using heavy thickness not less than 1.3mm and 7.5 cm width aluminum sections of Turkish origin or equivalent which should be approved by the supervisory committee before starting supplying process as per the drawings, installation of heavy duty locks and handles, installation of tinted glass of 6 mm thick, anti-insect netting mesh, steel guard frame (Steel Burglar frame) as per attached designs (The contractor should be complied with all details and design of steel guard frame referred to in the attached drawings) with painting the steel frame and guard frame with 3 layer of oil based paints “type hammer finish” in addition to anti rust prime coat, all the required works and accessories to complete the Job. The doors dimensions as followings:</t>
    </r>
  </si>
  <si>
    <t xml:space="preserve">W1 Aluminum window of 2 x 1.7 m dimension </t>
  </si>
  <si>
    <r>
      <rPr>
        <b/>
        <sz val="11"/>
        <rFont val="Calibri"/>
        <family val="2"/>
        <scheme val="minor"/>
      </rPr>
      <t>Roller Curtains</t>
    </r>
    <r>
      <rPr>
        <sz val="11"/>
        <rFont val="Calibri"/>
        <family val="2"/>
        <scheme val="minor"/>
      </rPr>
      <t xml:space="preserve">
Supply and install roller curtains (Zebra Curtains) of high thickness for windows which should be approved by the supervisory committee before starting supplying process. the roller curtain fabric should be available in a variety of solar screen, light filtering, and room darkening fabrics, dual shade systems require two fabric selections. Typically, one blackout and one solar screen, in addition to its clutch mechanism should be made in corrosion resistant plastic and internal mechanisms of Nylon 6 construction. The curtains dimensions as followings:</t>
    </r>
  </si>
  <si>
    <t xml:space="preserve"> Roller Curtains of 2.1 x 1.8 m dimension</t>
  </si>
  <si>
    <t>C: Electrical Works</t>
  </si>
  <si>
    <r>
      <rPr>
        <b/>
        <sz val="11"/>
        <color theme="1"/>
        <rFont val="Calibri"/>
        <family val="2"/>
        <scheme val="minor"/>
      </rPr>
      <t>One Gang Switched Socket of 13 Amp Capacity</t>
    </r>
    <r>
      <rPr>
        <sz val="11"/>
        <color theme="1"/>
        <rFont val="Calibri"/>
        <family val="2"/>
        <scheme val="minor"/>
      </rPr>
      <t xml:space="preserve"> 
Supply, install, connect, test and commission electrical point with electrical Plug switch one gang of 13 Amp capacity using single copper wires of (3x4) mm2 for main wires from MCB Distribution Boards and single wires of (2x2.5) mm2 for sub wires which feeding the socket outlets,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r>
  </si>
  <si>
    <r>
      <rPr>
        <b/>
        <sz val="11"/>
        <color theme="1"/>
        <rFont val="Calibri"/>
        <family val="2"/>
      </rPr>
      <t xml:space="preserve">One Gang Switched Socket of 15 Amp Capacity </t>
    </r>
    <r>
      <rPr>
        <sz val="11"/>
        <color theme="1"/>
        <rFont val="Calibri"/>
        <family val="2"/>
        <scheme val="minor"/>
      </rPr>
      <t xml:space="preserve">
Supply, install, connect, test and commission electrical point with electrical Plug switch one gang of 15 Amp capacity using single copper wires of (3x4) mm2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r>
  </si>
  <si>
    <r>
      <rPr>
        <b/>
        <sz val="11"/>
        <color theme="1"/>
        <rFont val="Calibri"/>
        <family val="2"/>
        <scheme val="minor"/>
      </rPr>
      <t>Double Pole Switch of 45 Amp with Neon</t>
    </r>
    <r>
      <rPr>
        <sz val="11"/>
        <color theme="1"/>
        <rFont val="Calibri"/>
        <family val="2"/>
        <scheme val="minor"/>
      </rPr>
      <t xml:space="preserve">
Supply, install, connect, test and commission electrical point with double pole socket of 45 Amp capacity and IP54 with neon for air conditioning devices and water heaters using single copper wires of (3x4) mm2 for earthing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r>
  </si>
  <si>
    <r>
      <rPr>
        <b/>
        <sz val="11"/>
        <color theme="1"/>
        <rFont val="Calibri"/>
        <family val="2"/>
      </rPr>
      <t xml:space="preserve">Ceiling Fan </t>
    </r>
    <r>
      <rPr>
        <sz val="11"/>
        <color theme="1"/>
        <rFont val="Calibri"/>
        <family val="2"/>
        <scheme val="minor"/>
      </rPr>
      <t xml:space="preserve">
Supply, install, connect, test and commission electrical installations with electrical switches of 10 Amp capacity according to the kind of gangs and ways for electrical switches which mentioned in the attached drawings, the electrical switches should be installed on the 120 cm height from ground level of the building using single copper wires of (2x2.5) mm2 , the work includes supplying and installing galvanized steel electrical box, pulling wires inside PVC conduits and connecting it to MCB distribution board with all installation and connection accessories, and all the required works to complete the Job. The electrical installations are as following:  </t>
    </r>
  </si>
  <si>
    <t>Ceiling Fan of 56 inch diameter with electrical switch of 10 Amp capacity</t>
  </si>
  <si>
    <r>
      <rPr>
        <b/>
        <sz val="11"/>
        <color theme="1"/>
        <rFont val="Calibri"/>
        <family val="2"/>
      </rPr>
      <t>Lighting Fixtures</t>
    </r>
    <r>
      <rPr>
        <sz val="11"/>
        <color theme="1"/>
        <rFont val="Calibri"/>
        <family val="2"/>
        <scheme val="minor"/>
      </rPr>
      <t xml:space="preserve">
Supply, install, connect, test and operate lighting fixtures with electrical switches of 10 Amp capacity according to the kind of gangs and ways for electrical switches which mentioned in the attached drawings, the electrical switches should be installed on the 120 cm height from ground level of the building using single copper wires of 2.5 mm2 for main wires from MCB Distribution Boards and single wires of (2x1.5) mm2 for sub wires which feeding the lighting fixtures and earthing wire , the work includes supplying and installing galvanized steel electrical box, pulling wires inside PVC conduits and connecting it to MCB distribution board with all installation and connection accessories, and all the required works to complete the Job. The lighting fixtures are as following:  </t>
    </r>
  </si>
  <si>
    <t xml:space="preserve">LED Ceiling Tiles Lights (LED Surface Lights) of 40 Watt, 6500K, 4200 Lumens </t>
  </si>
  <si>
    <t>Outdoor wall lighting fixtures with Led bulb lights ( Economic Bulb) of 40 watt which should be installed on wall with all installations and connections accessories</t>
  </si>
  <si>
    <r>
      <rPr>
        <b/>
        <sz val="11"/>
        <color theme="1"/>
        <rFont val="Calibri"/>
        <family val="2"/>
      </rPr>
      <t>Cables</t>
    </r>
    <r>
      <rPr>
        <sz val="11"/>
        <color theme="1"/>
        <rFont val="Calibri"/>
        <family val="2"/>
        <scheme val="minor"/>
      </rPr>
      <t xml:space="preserve">
Supply, Install, connect, test and commission cables, the price should include supplying, installing, testing, commissioning materials, workmanship, equipment, machinery, trenching, all installation and connection accessories, the work includes pulling the cables that will come from MDB to FDB’s by using suitable PVC pipe and manholes (the price includes excavate the cables path in the existing floor and install the pipes), pulling the cables  inside the PVC pipe of 10 bar in areas that intersect with the cars crossing areas and covering the pipe with 0.3 m plain concrete cover and pulling the cables that must feed the distribution boards inside the PVC pipes which should be installed in the walls well with excavation works for the pipe trench in the wall with plain concrete cover. The cables must be one length from the electric feeding sources to the electrical distribution boards, i.e., it is not permissible to make joints when laying the cables, with all the required works to complete the Job. This items includes the cables shown below</t>
    </r>
  </si>
  <si>
    <t>Unarmored  cable of (4x25) mm²+(1x16) mm² to feed the MCB Distribution Board DB-T from the existing main distribution board of the project.</t>
  </si>
  <si>
    <r>
      <t xml:space="preserve">36 Ways MCB Distribution Boards
</t>
    </r>
    <r>
      <rPr>
        <sz val="12"/>
        <color theme="1"/>
        <rFont val="Calibri"/>
        <family val="2"/>
      </rPr>
      <t>Supply, install, connect, test and commission of 36 ways, TP + N bus bar type distribution board Combination bus bar and Din Rail, 2 row, 36 ways. of modules (distance between rows 150mm), contain of earth leakage circuit breakers for water heaters, with single door complete with accessories and separate neutral strip to accommodate incoming miniature circuit breaker (MCB) triple pole and 200 Amp capacity with bus bar of 250 Amp and outgoing SP MCBs, with all installations and connections accessories and all the required works to complete the Job.</t>
    </r>
  </si>
  <si>
    <r>
      <rPr>
        <b/>
        <sz val="11"/>
        <color theme="1"/>
        <rFont val="Calibri"/>
        <family val="2"/>
      </rPr>
      <t xml:space="preserve">Manhole </t>
    </r>
    <r>
      <rPr>
        <sz val="11"/>
        <color theme="1"/>
        <rFont val="Calibri"/>
        <family val="2"/>
        <scheme val="minor"/>
      </rPr>
      <t xml:space="preserve">
Supply materials, tools and manpower to build manhole of (40x40x40)cm dimension using bricks and cement mortar (1:3) the work includes  plastering using cement- sand mortar (1:3) and installation of hard plastic cover of 40x40 cm with all the required works to complete the Job.</t>
    </r>
  </si>
  <si>
    <t>D: Mechanical Works</t>
  </si>
  <si>
    <r>
      <rPr>
        <b/>
        <sz val="11"/>
        <color theme="1"/>
        <rFont val="Calibri"/>
        <family val="2"/>
      </rPr>
      <t xml:space="preserve"> Air-Conditioning Split Units:</t>
    </r>
    <r>
      <rPr>
        <sz val="11"/>
        <color theme="1"/>
        <rFont val="Calibri"/>
        <family val="2"/>
        <scheme val="minor"/>
      </rPr>
      <t xml:space="preserve">
Supply, install, connect and test ceiling air-conditioning units as per capacities shown below, heating and cooling, the compressor type T3 inverter compressor and gas type "Freon gas R410A", the work includes, supplying, installing and connecting drain pipes inside the walls using PPR pipe of 3/4 inch with all required fittings to the nearest drain point,  all required sleeve pipes from PVC pipe of 3 Inch diameter with all required fittings which should be installed in the walls and during cast the slab to connect the all the refrigerant piping to the condensing unit from indoor unit to outdoor unit which should be installed on the roof. The price should include, all the refrigerant piping to the condensing unit (from indoor unit to outdoor unit), all wiring, electrical controls, a steel base stand and steel sunshade for the outdoor unit, protection devices and all installation and connection accessories required, the required brand should be approved by the supervisory committee before starting supplying process. </t>
    </r>
  </si>
  <si>
    <t>A/C unit Single Phase, 2 Ton capacity</t>
  </si>
  <si>
    <t>Part 2 : Construction of Holding Cells Rooms (Men &amp; Women)</t>
  </si>
  <si>
    <r>
      <rPr>
        <b/>
        <sz val="12"/>
        <color theme="1"/>
        <rFont val="Calibri"/>
        <family val="2"/>
      </rPr>
      <t>Site preparation:</t>
    </r>
    <r>
      <rPr>
        <sz val="11"/>
        <color theme="1"/>
        <rFont val="Calibri"/>
        <family val="2"/>
        <scheme val="minor"/>
      </rPr>
      <t xml:space="preserve">
Supply materials, tools, heavy construction equipment and manpower to demolish and remove the required parts of existing building with all concrete structure, walls, blocks and foundations which existing up and down the ground level and 25cm of the existing soil of project ground. All project area shall be cleared of grass and weeds to at least a depth of 30 cm. Cleared of structures, pavement, sidewalks, concrete or masonry debris, trees, logs, upturned stumps, loose boulders, and any other objectionable material of any kind which would interfere with the performance or completion of the work, create a hazard to safety, or impair the subsequent usefulness of the work, or obstruct its operation. The price should include dewatering of surface, ground water and ponds within the area of the project (if any). In addition to remove trees and other natural vegetation outside and inside the actual lines of project area, and all debris from the site to a dump site approved by the relevant authority. marking and planning the buildings of the project,the work includes uploading, transportation and offloading all existing materials, furniture inside the project to End User warehouses before demolishing the buildings and delivering them by official storage documents according to instruction of the supervisory committee, cleaning and washing all parts of the project after completing the construction works. All needed work to complete the job will be included within the price.
</t>
    </r>
  </si>
  <si>
    <t>LS</t>
  </si>
  <si>
    <r>
      <rPr>
        <b/>
        <sz val="11"/>
        <color theme="1"/>
        <rFont val="Calibri"/>
        <family val="2"/>
      </rPr>
      <t>Sulphate Resistant Plain Concrete</t>
    </r>
    <r>
      <rPr>
        <sz val="11"/>
        <color theme="1"/>
        <rFont val="Calibri"/>
        <family val="2"/>
        <scheme val="minor"/>
      </rPr>
      <t xml:space="preserve">
Supply materials, tools and manpower to cast  Sulphate resistant plain concrete with compressive strength  21 MPa , (Slump 5"), the work includes expansion joints every 20 m2 and according to the instructions of engineering committee,  and all the required works to complete the Job.as the following:</t>
    </r>
  </si>
  <si>
    <r>
      <rPr>
        <b/>
        <sz val="11"/>
        <color theme="1"/>
        <rFont val="Calibri"/>
        <family val="2"/>
      </rPr>
      <t xml:space="preserve">Roofing Using Concrete Tiles </t>
    </r>
    <r>
      <rPr>
        <sz val="11"/>
        <color theme="1"/>
        <rFont val="Calibri"/>
        <family val="2"/>
        <scheme val="minor"/>
      </rPr>
      <t xml:space="preserve">
Supply materials, tools and manpower for roofing works according to the technical specifications, the work includes the following:
A: Cleaning the roof well using air compressor and coating all the roof with two layers of liquid bitumen primer for waterproofing (flancote).
B: Spreading opposite layers of tar of (30/20) grade and laying between them a good quality of SBS modified bitumen waterproofing membrane (Saudi, Jordanian origin or equivalent which should be approved by the supervisory committee before starting supplying process) of 3mm thick, the tar layers and bitumen waterproofing membranes level must be raised 20 cm height around water baffles for the building and overlapping between the bitumen waterproofing membrane pieces not less than 15 cm for both directions.
C:  Spreading high density and compressed corks layer of 5 cm thickness and laying one layer of thick agricultural nylon (polyphone sheets 1 mm).
D: Spreading clean river sand layer with 8 cm thickness at the lowest area and increase the thickness according to the required slope.
E: Finishing with concrete tiles of (80x80x4) cm thickness, taking into consideration the slope towards water drainage.
F: Casting the edges by plain concrete of 21 Mpa compressive strength.
G: Filling the joints with bitumen mastic with cautery 
with all required works to complete the job.</t>
    </r>
  </si>
  <si>
    <r>
      <rPr>
        <b/>
        <sz val="11"/>
        <color theme="1"/>
        <rFont val="Calibri"/>
        <family val="2"/>
      </rPr>
      <t>Perforated Gypsum Board False Ceiling Tiles :</t>
    </r>
    <r>
      <rPr>
        <sz val="11"/>
        <color theme="1"/>
        <rFont val="Calibri"/>
        <family val="2"/>
      </rPr>
      <t xml:space="preserve">
Supply and install perforated gypsum board false ceiling tiles of 60x60 cm dimension and 10 mm thickness which should be installed on the 2.7 m height from the ground level of the building, the work includes provision and installation of heavy thickness metal structure for false ceiling( L, T sections, hold down clips), galvanized steel rod 5mm (1.2x1.2m) for fixing it with the ceiling by screws "butterfly" type, and all installation and connection accessories with all works to complete the job.</t>
    </r>
  </si>
  <si>
    <r>
      <rPr>
        <b/>
        <sz val="11"/>
        <color theme="1"/>
        <rFont val="Calibri"/>
        <family val="2"/>
      </rPr>
      <t xml:space="preserve">Ceramic Tiles 
</t>
    </r>
    <r>
      <rPr>
        <sz val="11"/>
        <color theme="1"/>
        <rFont val="Calibri"/>
        <family val="2"/>
      </rPr>
      <t>Supply materials, tools and manpower to finish the walls of sanitary units and 1.2 m height skirting for all the building walls and floors of the sanitary units and kitchen using ceramic tiles from a first-class and cement sand mortar (on two-layer of plastering of cement mortar (1: 2) and (1:3)), the tiles final faces should be flat and free from any ripples, solution of water and bonding agent. The contractor must submit samples to the Engineering Committee for the approval of one of the sample and which must be subject to the laboratory tests and according to Iraqi standard specifications, installation of aluminum ceramic corner tile trim at the corners and edges of the walls, with all the materials needed to install, filling the joints with white cement and polishing, with all the required works to complete the work.</t>
    </r>
  </si>
  <si>
    <t xml:space="preserve">Ceramic tiles  anti slip for the floors of (30x30) cm dimensions  </t>
  </si>
  <si>
    <r>
      <rPr>
        <b/>
        <sz val="11"/>
        <color theme="1"/>
        <rFont val="Calibri"/>
        <family val="2"/>
      </rPr>
      <t xml:space="preserve">Smoothed Cement Plastering:  </t>
    </r>
    <r>
      <rPr>
        <sz val="11"/>
        <color theme="1"/>
        <rFont val="Calibri"/>
        <family val="2"/>
        <scheme val="minor"/>
      </rPr>
      <t xml:space="preserve">
Supply materials, tools and manpower to plaster the building external walls and the front entrance of the building, parapets behind walls and the interior and exterior walls of the fence as per shown in attached drawings using smooth-finished cement plastering of 20mm thick with cement sand mortar (1:3) using aluminum straight edges, plastering in two coats over, the work includes spreading one layer of cement splash dash, putting a layer of metal mesh on the area under the cement plastering which should be installed at the linking area of the concrete beams and columns with the bricks walls with decoration works in the plastering according to supervisory committee directions, and all the required works to complete the work.  </t>
    </r>
  </si>
  <si>
    <r>
      <rPr>
        <b/>
        <sz val="11"/>
        <color theme="1"/>
        <rFont val="Calibri"/>
        <family val="2"/>
      </rPr>
      <t xml:space="preserve">Plastic Painting for Internal Walls:      </t>
    </r>
    <r>
      <rPr>
        <sz val="11"/>
        <color theme="1"/>
        <rFont val="Calibri"/>
        <family val="2"/>
        <scheme val="minor"/>
      </rPr>
      <t xml:space="preserve">             
Supply of materials, tools and manpower to paint the interior walls with 3 layers of plastic painting  (Jotun- Jotashield, Betek, CAPAROL, Polisan, dyo) or equivalent which should be approved by the supervisory committee before starting supplying process. The job includes cleaning the walls and ceilings, removing the dirt and dust with all the repairing works. All needed works to complete the job, shall be included within the price.</t>
    </r>
  </si>
  <si>
    <r>
      <rPr>
        <b/>
        <sz val="11"/>
        <rFont val="Calibri"/>
        <family val="2"/>
      </rPr>
      <t>Plastic Painting For External Walls:</t>
    </r>
    <r>
      <rPr>
        <sz val="11"/>
        <rFont val="Calibri"/>
        <family val="2"/>
      </rPr>
      <t xml:space="preserve">                                                    
 Supply of materials, tools and manpower to paint the exterior walls and ceiling, with three layers of plastic (silicon water proof) paint  paint (Jotun- Jotashield, Betek, CAPAROL, Polisan, dyo) or equivalent which should be approved by the supervisory committee before starting supplying process.  The job includes cleaning the walls, removing the dirt and dust. All needed works to complete the job, shall be included within the price.</t>
    </r>
  </si>
  <si>
    <r>
      <rPr>
        <b/>
        <sz val="11"/>
        <color theme="1"/>
        <rFont val="Calibri"/>
        <family val="2"/>
      </rPr>
      <t>PVC Door:</t>
    </r>
    <r>
      <rPr>
        <sz val="11"/>
        <color theme="1"/>
        <rFont val="Calibri"/>
        <family val="2"/>
      </rPr>
      <t xml:space="preserve">
Supply and install PVC door with frame(D3) of 2.1 x 0.9  m dimensions (the door color should be dark brown) for sanitary unit, It is installed in the walls by frame of steel C Section of 3 inch dimension, 3mm thick and painting with three layers of oil based paints in addition to anti rust primer.  The PVC sections and panel lambrins should be wide section and from Turkish origin or equivalent which should be approved by the supervisory committee before starting supplying process as per the attached drawings with all accessories and installation of heavy duty locks, hinges and handles fromTurkish origin, with all the required works and accessories to complete the Job. </t>
    </r>
  </si>
  <si>
    <r>
      <rPr>
        <b/>
        <sz val="11"/>
        <color theme="1"/>
        <rFont val="Calibri"/>
        <family val="2"/>
        <scheme val="minor"/>
      </rPr>
      <t>Supply and Install of Type  D3</t>
    </r>
    <r>
      <rPr>
        <sz val="11"/>
        <color theme="1"/>
        <rFont val="Calibri"/>
        <family val="2"/>
        <scheme val="minor"/>
      </rPr>
      <t xml:space="preserve"> Steel door of (0.8 x 2.1) m  dimensions</t>
    </r>
  </si>
  <si>
    <r>
      <rPr>
        <b/>
        <sz val="11"/>
        <rFont val="Calibri"/>
        <family val="2"/>
      </rPr>
      <t>Aluminum Window:</t>
    </r>
    <r>
      <rPr>
        <sz val="11"/>
        <rFont val="Calibri"/>
        <family val="2"/>
      </rPr>
      <t xml:space="preserve">
</t>
    </r>
    <r>
      <rPr>
        <b/>
        <sz val="11"/>
        <rFont val="Calibri"/>
        <family val="2"/>
      </rPr>
      <t>a-</t>
    </r>
    <r>
      <rPr>
        <sz val="11"/>
        <rFont val="Calibri"/>
        <family val="2"/>
      </rPr>
      <t xml:space="preserve"> Supply and install aluminum window with it is frame and installing by frame of steel C Section of 3 inch, 3mm thick and painting with three layers of oil based paints in addition to anti rust primer. Price of the work shall include using heavy thickness not less than 1.3mm and 7.5 cm width aluminum sections which should be approved by the supervisory committee before starting supplying process as per the drawings, installation of heavy duty locks and handles, installation of tinted glass of 6 mm thick, anti-insect netting mesh, steel guard frame (Steel Burglar frame) as per attached designs (The contractor should be complied with all details and design of steel guard frame referred to in the attached drawings) with painting the steel frame and guard frame with 3 layer of oil based paints “type hammer finish” in addition to anti rust prime coat, all the required works and accessories to complete the Job. 
</t>
    </r>
    <r>
      <rPr>
        <b/>
        <sz val="11"/>
        <rFont val="Calibri"/>
        <family val="2"/>
      </rPr>
      <t xml:space="preserve">b- </t>
    </r>
    <r>
      <rPr>
        <sz val="11"/>
        <rFont val="Calibri"/>
        <family val="2"/>
      </rPr>
      <t>The protection steel mesh for the windows should be fixed with the outer iron frame with all required material for installation works and base paint against the rust. the shape should be approved by supervision committee.
The Windows dimensions as followings:</t>
    </r>
  </si>
  <si>
    <r>
      <rPr>
        <b/>
        <sz val="11"/>
        <color theme="1"/>
        <rFont val="Calibri"/>
        <family val="2"/>
        <scheme val="minor"/>
      </rPr>
      <t>Supply and Install of Type W1</t>
    </r>
    <r>
      <rPr>
        <sz val="11"/>
        <color theme="1"/>
        <rFont val="Calibri"/>
        <family val="2"/>
        <scheme val="minor"/>
      </rPr>
      <t xml:space="preserve"> Aluminum window of 2.0 x 1.7 m dimension </t>
    </r>
  </si>
  <si>
    <r>
      <rPr>
        <b/>
        <sz val="11"/>
        <color theme="1"/>
        <rFont val="Calibri"/>
        <family val="2"/>
        <scheme val="minor"/>
      </rPr>
      <t>Supply and Install of Type W2</t>
    </r>
    <r>
      <rPr>
        <sz val="11"/>
        <color theme="1"/>
        <rFont val="Calibri"/>
        <family val="2"/>
        <scheme val="minor"/>
      </rPr>
      <t xml:space="preserve"> Aluminum window of 0.3 x 0.3 m dimension </t>
    </r>
  </si>
  <si>
    <t>C: Sanitary Works</t>
  </si>
  <si>
    <r>
      <rPr>
        <b/>
        <sz val="11"/>
        <color theme="1"/>
        <rFont val="Calibri"/>
        <family val="2"/>
      </rPr>
      <t>Installation and Connection of PVC pipes:</t>
    </r>
    <r>
      <rPr>
        <sz val="11"/>
        <color theme="1"/>
        <rFont val="Calibri"/>
        <family val="2"/>
        <scheme val="minor"/>
      </rPr>
      <t xml:space="preserve">
 Supply, install, connect, testing and commissioning PVC pipes of SN8 drainage 10 bar which should be approved by the supervisory committee before starting supplying process , starting from fixtures down to manholes and septic tank, The work includes excavation (40x60cm), backfill, covering the pipes at the joints with concrete 10 cm from all sides using sulphate resistant cement with all installations and connections accessories and fittings, Elbows, Tees, PVC p trap, gully trap .. etc.), with all the required works to complete the Job. As following:</t>
    </r>
  </si>
  <si>
    <r>
      <rPr>
        <b/>
        <sz val="11"/>
        <color theme="1"/>
        <rFont val="Calibri"/>
        <family val="2"/>
      </rPr>
      <t>Floor Drain:</t>
    </r>
    <r>
      <rPr>
        <sz val="11"/>
        <color theme="1"/>
        <rFont val="Calibri"/>
        <family val="2"/>
        <scheme val="minor"/>
      </rPr>
      <t xml:space="preserve">
Supply and install 4” PVC floor gully trap of 100mm diameter. Price to includes (15x15) double chrome plated cover, all required pipes and fitting to connect it with the main sewage pipes, excavation, concreting around pipes and gullies, which should be distributed according to the directives of the Engineering Committee and the attached drawings. All needed work to complete the job will be included within the price.</t>
    </r>
  </si>
  <si>
    <r>
      <rPr>
        <b/>
        <sz val="11"/>
        <color theme="1"/>
        <rFont val="Calibri"/>
        <family val="2"/>
      </rPr>
      <t>Roof Drain pipes:</t>
    </r>
    <r>
      <rPr>
        <sz val="11"/>
        <color theme="1"/>
        <rFont val="Calibri"/>
        <family val="2"/>
        <scheme val="minor"/>
      </rPr>
      <t xml:space="preserve">
Supply, installation, testing and commissioning 4" PVC pipe of 10 bar which should be approved by the supervisory committee before starting supplying process, properly fixed with brackets to the wall and the slab, complete with all fittings and accessories for draining rain water from the roof. With all required hanging accessories, fittings and vent caps and all the required works to complete the Job.  </t>
    </r>
  </si>
  <si>
    <r>
      <rPr>
        <b/>
        <sz val="11"/>
        <color theme="1"/>
        <rFont val="Calibri"/>
        <family val="2"/>
      </rPr>
      <t>Eastern style toilet:</t>
    </r>
    <r>
      <rPr>
        <sz val="11"/>
        <color theme="1"/>
        <rFont val="Calibri"/>
        <family val="2"/>
        <scheme val="minor"/>
      </rPr>
      <t xml:space="preserve">
Supply and Install ceramic eastern toilet of Turkish origin or equivalent which should be approved by the supervisory committee before starting supplying process of (50 x 60) cm dimension, White, complete with flush tank"kahramana type", fitting, stop, valve side tap and with water toilet mixer (hot &amp; cool) with handheld shower of Turkish origin, all sewage and  potable water pipes to connect it with networks, installing and connecting gully trap of 100mm diameter, toilet brush and holder and all the required works to complete the Job.</t>
    </r>
  </si>
  <si>
    <r>
      <rPr>
        <b/>
        <sz val="11"/>
        <color theme="1"/>
        <rFont val="Calibri"/>
        <family val="2"/>
      </rPr>
      <t>Ceramic wash basin:</t>
    </r>
    <r>
      <rPr>
        <sz val="11"/>
        <color theme="1"/>
        <rFont val="Calibri"/>
        <family val="2"/>
        <scheme val="minor"/>
      </rPr>
      <t xml:space="preserve">
Supply, install, connect and test white ceramic wash basin with stand which should be approved by the supervisory committee before starting supplying process, size (60 X 50) cm complete with all fittings, valves, gully-trap, all sewage and  potable water pipes to connecting it with networks, the price also includes the water mixer- first class of Turkish origin with all connections and installations accessories, stainless steel toilet accessories ( soap basket,  wall toilet paper holder, mirror of 35x50 cm dimension and any other necessary parts with all the required works to complete the Job.</t>
    </r>
  </si>
  <si>
    <r>
      <rPr>
        <b/>
        <sz val="11"/>
        <color indexed="8"/>
        <rFont val="Calibri"/>
        <family val="2"/>
      </rPr>
      <t>Galvanized Water Tank:</t>
    </r>
    <r>
      <rPr>
        <sz val="11"/>
        <color theme="1"/>
        <rFont val="Calibri"/>
        <family val="2"/>
        <scheme val="minor"/>
      </rPr>
      <t xml:space="preserve">
Supply and install galvanized steel gage 16 water tank of 2000 Lit. capacity and Cylindrical shape. Price to include concrete stand and, supported by steel base made with 50mm (2") angle shape, float ball valve, valves, fittings, vents, check valves, connecting the tanks with the water distribution network of building and main water, and all necessary works to complete job.</t>
    </r>
  </si>
  <si>
    <r>
      <rPr>
        <b/>
        <sz val="11"/>
        <color theme="1"/>
        <rFont val="Calibri"/>
        <family val="2"/>
      </rPr>
      <t>PPR pipes:</t>
    </r>
    <r>
      <rPr>
        <sz val="11"/>
        <color theme="1"/>
        <rFont val="Calibri"/>
        <family val="2"/>
        <scheme val="minor"/>
      </rPr>
      <t xml:space="preserve">
Supply materials, tools and manpower to install, connect and test (PPR) pipes which should be approved by the supervisory committee before starting supplying process for the distribution water network (cold and hot water pipes)with isolate all hot water pipes by using arm flex and thermal tape and concreting 10cm around the pipes and the pipes from and to the water heater and the pipe which connecting the water network of the building and the source of main water network , price should include all connection and installations accessories and fitting as 90 elbow, tee and valve...etc., the work include connecting the project portable water network with water main source of the region which the PHCC is located, installing the pipe in walls, roofs and floor, testing the water pipes network for the building as per technical specifications with all the required works to complete the Job. As shown below:</t>
    </r>
  </si>
  <si>
    <r>
      <rPr>
        <b/>
        <sz val="11"/>
        <color theme="1"/>
        <rFont val="Calibri"/>
        <family val="2"/>
      </rPr>
      <t>Galvanized iron water pipes</t>
    </r>
    <r>
      <rPr>
        <sz val="11"/>
        <color theme="1"/>
        <rFont val="Calibri"/>
        <family val="2"/>
        <scheme val="minor"/>
      </rPr>
      <t xml:space="preserve">
Supply, install and test galvanized water pipes "class A" SCH40 to connect and transfer water from and to water tanks which should be installed on the building roof. The price includes all fittings and accessories such as 90 elbow, tee and valve...etc., the work include installing the pipe in walls, roofs and floors, excavation, backfilling, painting the pipes using 3 layers of anti-rust then isolate all hot water pipes by using arm flex and thermal tape and Teflon seal for connections of cold and hot water pipes and concreting 10cm around the pipes, all needed work to complete the job will be included within the price. As shown below: </t>
    </r>
  </si>
  <si>
    <t>Galvanized pipe of 1 inch diameter</t>
  </si>
  <si>
    <t>Galvanized pipe of 1.5 inch diameter</t>
  </si>
  <si>
    <r>
      <rPr>
        <b/>
        <sz val="11"/>
        <color theme="1"/>
        <rFont val="Calibri"/>
        <family val="2"/>
      </rPr>
      <t xml:space="preserve">Taps: </t>
    </r>
    <r>
      <rPr>
        <sz val="11"/>
        <color theme="1"/>
        <rFont val="Calibri"/>
        <family val="2"/>
        <scheme val="minor"/>
      </rPr>
      <t xml:space="preserve">
Supply and connect chrome water taps 1/2". Price of the work shall include all water connections, all pipes and fitting to connecting it with water distribution network and the taps locations should be determined by the engineering committee inside and outside the building. All needed work to complete the job will be included within the price. 
</t>
    </r>
  </si>
  <si>
    <r>
      <rPr>
        <b/>
        <sz val="11"/>
        <color theme="1"/>
        <rFont val="Calibri"/>
        <family val="2"/>
        <scheme val="minor"/>
      </rPr>
      <t>Septic Tank</t>
    </r>
    <r>
      <rPr>
        <sz val="11"/>
        <color theme="1"/>
        <rFont val="Calibri"/>
        <family val="2"/>
        <scheme val="minor"/>
      </rPr>
      <t xml:space="preserve">
Supply of materials, tools and manpower to build septic tank of (L=3.0m, W=4.0m and H=2.0m)  dimension as per attached drawings. The price also includes soil excavations, casting the reinforced concrete foundation of walls with 21 Mpa plain concrete , 20 cm thick and 50 cm width using soleplate resistant cement, build  the walls of 36 cm width using red clay bricks type A of (24x 12x 7.5) cm and cement mortar (1:3) the required brand is ASO, Al-Hilal  or equivalent which should be approved by the supervisory committee before starting supplying process, casting  reinforced concrete with compressive strength 26 Mpa for 20 cm thick roof with two layers reinforcement of 12mmØ spaced @20cm both directions and installation of manhole two hard plastic manhole cover of (60 x 60 ) cm with all the required works to complete the Jobs.  </t>
    </r>
  </si>
  <si>
    <t>D: Electrical Works</t>
  </si>
  <si>
    <r>
      <rPr>
        <b/>
        <sz val="11"/>
        <color theme="1"/>
        <rFont val="Calibri"/>
        <family val="2"/>
      </rPr>
      <t>Notes:
The items prices below should be included the following:</t>
    </r>
    <r>
      <rPr>
        <sz val="11"/>
        <color theme="1"/>
        <rFont val="Calibri"/>
        <family val="2"/>
      </rPr>
      <t xml:space="preserve">
</t>
    </r>
    <r>
      <rPr>
        <sz val="11"/>
        <color theme="1"/>
        <rFont val="Calibri"/>
        <family val="2"/>
        <scheme val="minor"/>
      </rPr>
      <t xml:space="preserve">
1- The works should be included the provision, installation, connection, operation and inspection of all the materials in their locations according instructions of the engineering committee, then testing the electrical network of the building, with all requirements to complete the job.
2- The work shall be according to the technical specifications and the materials shall be first class and original not commercial or imitative. The required brand for electrical cables, wires, electrical PVC conduits to pull the wires, fittings, galvanized steel electrical boxes for sockets and electrical switch of Gulf,  Jordanian origin or equivalent which should be approved by the supervisory committee before starting supplying process. Lighting fixtures (ceiling or walls), bulbs, electrical lamp holders, LED projects and flood lights, celling fans, electrical sockets, metal distribution board box and switches of English, French origin or equivalent. Main and sub distribution boards, MCCB and MCB circuit backers and MCB Distribution Boards with all their accessories of ABB, Schneider, Siemens or equivalent.
3- The electrical PVC conduits which will use to pull the wires of lighting fixtures and electrical sockets and switches..etc.. should be installed inside the concrete roofs not on their outer surface.
4-  The contractor shall submit samples of all materials before providing to be approved or rejected them by engineering committee.
5- All electrical works should be subjected technical specifications (please see attached)</t>
    </r>
  </si>
  <si>
    <t>Supply, install, connect, test and commission electrical point for Exhaust Fans, of 20 Amp capacity using single copper wires of (3x2.5) mm2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</si>
  <si>
    <t>Supply, install, connect, test and commission electrical point for isolator , of 32A capacity , IP54 for A/C units using single copper wires of (3x4) mm2 for earthing which must be installed in the walls according to the heights mentioned in the attached drawings, the work includes pulling wires inside PVC conduits  and connecting it to MCB distribution board with all installation and connection accessories, and all the required works to complete the Job . Please see attached drawings.</t>
  </si>
  <si>
    <t>Ceiling fan of 56 inches with Fan Speed Control Switch</t>
  </si>
  <si>
    <t>Walls fan of 8 inches with Fan Speed Control Switch</t>
  </si>
  <si>
    <r>
      <rPr>
        <b/>
        <sz val="11"/>
        <color theme="1"/>
        <rFont val="Calibri"/>
        <family val="2"/>
      </rPr>
      <t>Cables</t>
    </r>
    <r>
      <rPr>
        <sz val="11"/>
        <color theme="1"/>
        <rFont val="Calibri"/>
        <family val="2"/>
        <scheme val="minor"/>
      </rPr>
      <t xml:space="preserve">
Supply, Install, connect, test and commission cables, the price should include supplying, installing, testing, commissioning materials, workmanship, equipment, machinery, trenching, all installation and connection accessories, the work includes pulling the cables that will come from MDB to FDB’s by using suitable PVC pipe and manholes (the price includes excavate the cables path in the existing floor and install the pipes), pulling the cables  inside the PVC pipe of 10 bar in areas that intersect with the cars crossing areas and covering the pipe with 0.3 m plain concrete cover and pulling the cables that must feed the distribution boards inside the PVC pipes which should be installed in the walls well with excavation works for the pipe trench in the wall with plain concrete cover. The cables must be one length from the electric feeding sources to the electrical distribution boards, ie, it is not permissible to make joints when laying the cables, with all the required works to complete the Job. This items includes the cables shown below</t>
    </r>
  </si>
  <si>
    <t>Unarmored  cable of (4x25) mm²+(1x16) mm² to feed the MCB Distribution Board DB-T which are shown in attached drawings from the existing main distribution board of the project.</t>
  </si>
  <si>
    <t>E: Mechanical Works</t>
  </si>
  <si>
    <r>
      <rPr>
        <b/>
        <sz val="11"/>
        <color theme="1"/>
        <rFont val="Calibri"/>
        <family val="2"/>
      </rPr>
      <t xml:space="preserve"> Air-Conditioning Split Units:</t>
    </r>
    <r>
      <rPr>
        <sz val="11"/>
        <color theme="1"/>
        <rFont val="Calibri"/>
        <family val="2"/>
        <scheme val="minor"/>
      </rPr>
      <t xml:space="preserve">
Supply, install, connect and test ceiling air-conditioning units as per capacities shown below, heating and cooling, the compressor type T3 inverter compressor and gas type "Freon gas R410A", the work includes, supplying, installing and connecting drain pipes inside the walls using PPR pipe of 3/4 inch with all required fittings to the nearest drain point,  all required sleeve pipes from PVC pipe of 3 Inch diameter with all required fittings which should be installed in the walls and during cast the slab to connect the all the refrigerant piping to the condensing unit from indoor unit to outdoor unit which should be installed on the roof. The price should include, all the refrigerant piping to the condensing unit (from indoor unit to outdoor unit), all wiring, electrical controls, a steel base stand and steel sunshade for the outdoor unit, protection devices and all installation and connection accessories required, the required brand should be approved by the supervisory committee before starting supplying process.  For more details, please see attached the Compliance sheet.
</t>
    </r>
  </si>
  <si>
    <t>A/C unit Single Phase ,2 Ton capacity</t>
  </si>
  <si>
    <r>
      <rPr>
        <b/>
        <sz val="11"/>
        <rFont val="Calibri"/>
        <family val="2"/>
        <scheme val="minor"/>
      </rPr>
      <t xml:space="preserve">Portable Fire Extinguisher Powder </t>
    </r>
    <r>
      <rPr>
        <sz val="11"/>
        <rFont val="Calibri"/>
        <family val="2"/>
        <scheme val="minor"/>
      </rPr>
      <t xml:space="preserve">
Supply and install portable fire extinguisher powder of  25 Kg  capacity-(A.B.C) type which should be installed in the locations determined by supervisory committee. The installation shall be complete with brackets and it should be usable for at least three years from the date of receipt all in accordance with the Civil Defense specification, with training candidates from the end user on how to use them.</t>
    </r>
  </si>
  <si>
    <r>
      <rPr>
        <b/>
        <sz val="12"/>
        <color theme="1"/>
        <rFont val="Calibri"/>
        <family val="2"/>
        <scheme val="minor"/>
      </rPr>
      <t>Portable Fire Extinguisher:</t>
    </r>
    <r>
      <rPr>
        <sz val="11"/>
        <color theme="1"/>
        <rFont val="Calibri"/>
        <family val="2"/>
        <scheme val="minor"/>
      </rPr>
      <t xml:space="preserve">
Supply and install portable fire extinguisher 8 Kg  capacity - CO2. which should be installed in the locations determined by supervisory committee. The supplied material should be according to approved specifications of the Civil Defense Directorate, the installation shall be complete with brackets.</t>
    </r>
  </si>
  <si>
    <t>Part 2 Total Cost $</t>
  </si>
  <si>
    <t>Part 3 : Construction of Sleeping Hall &amp; Sanitary Unit</t>
  </si>
  <si>
    <r>
      <rPr>
        <b/>
        <sz val="11"/>
        <color theme="1"/>
        <rFont val="Calibri"/>
        <family val="2"/>
      </rPr>
      <t xml:space="preserve">Roofing Using Concrete Tiles </t>
    </r>
    <r>
      <rPr>
        <sz val="11"/>
        <color theme="1"/>
        <rFont val="Calibri"/>
        <family val="2"/>
        <scheme val="minor"/>
      </rPr>
      <t xml:space="preserve">
Supply materials, tools and manpower for roofing works according to the technical specifications, the work includes the following:
</t>
    </r>
    <r>
      <rPr>
        <b/>
        <sz val="11"/>
        <color theme="1"/>
        <rFont val="Calibri"/>
        <family val="2"/>
        <scheme val="minor"/>
      </rPr>
      <t xml:space="preserve">
A:</t>
    </r>
    <r>
      <rPr>
        <sz val="11"/>
        <color theme="1"/>
        <rFont val="Calibri"/>
        <family val="2"/>
        <scheme val="minor"/>
      </rPr>
      <t xml:space="preserve"> Cleaning the roof well using air compressor and coating all the roof with two layers of liquid bitumen primer for waterproofing (flancote).
</t>
    </r>
    <r>
      <rPr>
        <b/>
        <sz val="11"/>
        <color theme="1"/>
        <rFont val="Calibri"/>
        <family val="2"/>
        <scheme val="minor"/>
      </rPr>
      <t>B</t>
    </r>
    <r>
      <rPr>
        <sz val="11"/>
        <color theme="1"/>
        <rFont val="Calibri"/>
        <family val="2"/>
        <scheme val="minor"/>
      </rPr>
      <t xml:space="preserve">: Spreading opposite layers of tar of (30/20) grade and laying between them a good quality of SBS modified bitumen waterproofing membrane (Saudi, Jordanian origin or equivalent which should be approved by the supervisory committee before starting supplying process) of 3mm thick, the tar layers and bitumen waterproofing membranes level must be raised 20 cm height around water baffles for the building and overlapping between the bitumen waterproofing membrane pieces not less than 15 cm for both directions.
</t>
    </r>
    <r>
      <rPr>
        <b/>
        <sz val="11"/>
        <color theme="1"/>
        <rFont val="Calibri"/>
        <family val="2"/>
        <scheme val="minor"/>
      </rPr>
      <t xml:space="preserve">C: </t>
    </r>
    <r>
      <rPr>
        <sz val="11"/>
        <color theme="1"/>
        <rFont val="Calibri"/>
        <family val="2"/>
        <scheme val="minor"/>
      </rPr>
      <t xml:space="preserve">Spreading high density and compressed corks layer of 5 cm thickness and laying one layer of thick agricultural nylon (polyphone sheets 1 mm).
</t>
    </r>
    <r>
      <rPr>
        <b/>
        <sz val="11"/>
        <color theme="1"/>
        <rFont val="Calibri"/>
        <family val="2"/>
        <scheme val="minor"/>
      </rPr>
      <t>D:</t>
    </r>
    <r>
      <rPr>
        <sz val="11"/>
        <color theme="1"/>
        <rFont val="Calibri"/>
        <family val="2"/>
        <scheme val="minor"/>
      </rPr>
      <t xml:space="preserve"> Spreading clean river sand layer with 8 cm thickness at the lowest area and increase the thickness according to the required slope.
</t>
    </r>
    <r>
      <rPr>
        <b/>
        <sz val="11"/>
        <color theme="1"/>
        <rFont val="Calibri"/>
        <family val="2"/>
        <scheme val="minor"/>
      </rPr>
      <t xml:space="preserve">
E:</t>
    </r>
    <r>
      <rPr>
        <sz val="11"/>
        <color theme="1"/>
        <rFont val="Calibri"/>
        <family val="2"/>
        <scheme val="minor"/>
      </rPr>
      <t xml:space="preserve"> Finishing with concrete tiles of (80x80x4) cm thickness, taking into consideration the slope towards water drainage.
</t>
    </r>
    <r>
      <rPr>
        <b/>
        <sz val="11"/>
        <color theme="1"/>
        <rFont val="Calibri"/>
        <family val="2"/>
        <scheme val="minor"/>
      </rPr>
      <t xml:space="preserve">
F: </t>
    </r>
    <r>
      <rPr>
        <sz val="11"/>
        <color theme="1"/>
        <rFont val="Calibri"/>
        <family val="2"/>
        <scheme val="minor"/>
      </rPr>
      <t xml:space="preserve">Casting the edges by plain concrete of 21 Mpa compressive strength.
</t>
    </r>
    <r>
      <rPr>
        <b/>
        <sz val="11"/>
        <color theme="1"/>
        <rFont val="Calibri"/>
        <family val="2"/>
        <scheme val="minor"/>
      </rPr>
      <t xml:space="preserve">
G</t>
    </r>
    <r>
      <rPr>
        <sz val="11"/>
        <color theme="1"/>
        <rFont val="Calibri"/>
        <family val="2"/>
        <scheme val="minor"/>
      </rPr>
      <t>: Filling the joints with bitumen mastic with cautery 
with all required works to complete the job.</t>
    </r>
  </si>
  <si>
    <r>
      <rPr>
        <b/>
        <sz val="11"/>
        <color theme="1"/>
        <rFont val="Calibri"/>
        <family val="2"/>
      </rPr>
      <t>PVC False Ceiling :</t>
    </r>
    <r>
      <rPr>
        <sz val="11"/>
        <color theme="1"/>
        <rFont val="Calibri"/>
        <family val="2"/>
      </rPr>
      <t xml:space="preserve">
Supply and install PVC false ceiling tiles of 60x60 cm dimension and 10mm thick which should be installed on the 2.7 m height from ground level of the building for the sanitary units and kitchen, the work includes provision and installation of heavy thickness metal structure for false ceiling( L, T sections, hold down clips), galvanized steel rod 5mm (1.2x1.2m) for fixing it with the ceiling by screws "butterfly" type, and all installation and connection accessories with all works to complete the job.</t>
    </r>
  </si>
  <si>
    <r>
      <rPr>
        <b/>
        <sz val="11"/>
        <color theme="1"/>
        <rFont val="Calibri"/>
        <family val="2"/>
      </rPr>
      <t>PVC Door:</t>
    </r>
    <r>
      <rPr>
        <sz val="11"/>
        <color theme="1"/>
        <rFont val="Calibri"/>
        <family val="2"/>
      </rPr>
      <t xml:space="preserve">
Supply and install PVC door with frame (the door color should be dark brown) for sanitary unit, It is installed in the walls by frame of steel C Section of 3 inch dimension, 3mm thick and painting with three layers of oil based paints in addition to anti rust primer.  The PVC sections and panel lambrins should be wide section and which should be approved by the supervisory committee before starting supplying process as per the attached drawings with all accessories and installation of heavy duty locks, hinges and handles fromTurkish origin, with all the required works and accessories to complete the Job.
The price including the removing works for old door with all required material and tools to repair the damaged places for the walls As following:</t>
    </r>
  </si>
  <si>
    <t>a</t>
  </si>
  <si>
    <r>
      <rPr>
        <b/>
        <sz val="11"/>
        <color theme="1"/>
        <rFont val="Calibri"/>
        <family val="2"/>
        <scheme val="minor"/>
      </rPr>
      <t>Supply and Install of Type D3 PVC door</t>
    </r>
    <r>
      <rPr>
        <sz val="11"/>
        <color theme="1"/>
        <rFont val="Calibri"/>
        <family val="2"/>
        <scheme val="minor"/>
      </rPr>
      <t xml:space="preserve">  (0.90 x 2.1) m  dimensions</t>
    </r>
  </si>
  <si>
    <r>
      <rPr>
        <b/>
        <sz val="11"/>
        <color theme="1"/>
        <rFont val="Calibri"/>
        <family val="2"/>
        <scheme val="minor"/>
      </rPr>
      <t>Supply and Install of Type W2</t>
    </r>
    <r>
      <rPr>
        <sz val="11"/>
        <color theme="1"/>
        <rFont val="Calibri"/>
        <family val="2"/>
        <scheme val="minor"/>
      </rPr>
      <t xml:space="preserve"> Aluminum window of 0.6 x 0.5 m dimension </t>
    </r>
  </si>
  <si>
    <r>
      <rPr>
        <b/>
        <sz val="11"/>
        <color theme="1"/>
        <rFont val="Calibri"/>
        <family val="2"/>
        <scheme val="minor"/>
      </rPr>
      <t>Septic Tank</t>
    </r>
    <r>
      <rPr>
        <sz val="11"/>
        <color theme="1"/>
        <rFont val="Calibri"/>
        <family val="2"/>
        <scheme val="minor"/>
      </rPr>
      <t xml:space="preserve">
Supply of materials, tools and manpower to build septic tank of (L=4.0m, W=4.0m and H=2.0m)  dimension as per attached drawings. The price also includes soil excavations, casting the reinforced concrete foundation of walls with 21 Mpa plain concrete , 20 cm thick and 50 cm width using soleplate resistant cement, build  the walls of 36 cm width using red clay bricks type A of (24x 12x 7.5) cm and cement mortar (1:3) the required brand is ASO, Al-Hilal  or equivalent which should be approved by the supervisory committee before starting supplying process, casting  reinforced concrete with compressive strength 26 Mpa for 20 cm thick roof with two layers reinforcement of 12mmØ spaced @20cm both directions and installation of manhole two hard plastic manhole cover of (60 x 60 ) cm with all the required works to complete the Jobs.  </t>
    </r>
  </si>
  <si>
    <t>Part 3 Total Cost $</t>
  </si>
  <si>
    <t>Part 1 Total Cost $</t>
  </si>
  <si>
    <t>Part 4: Interrogation Rooms</t>
  </si>
  <si>
    <r>
      <rPr>
        <b/>
        <sz val="12"/>
        <color theme="1"/>
        <rFont val="Calibri"/>
        <family val="2"/>
      </rPr>
      <t>Site preparation:</t>
    </r>
    <r>
      <rPr>
        <sz val="11"/>
        <color theme="1"/>
        <rFont val="Calibri"/>
        <family val="2"/>
        <scheme val="minor"/>
      </rPr>
      <t xml:space="preserve">
Supply materials, tools, to demolish  wall partition for door area with remove the debris out of the project area, as well as the work should be started when the steel angle (3 inches) above the door for both sides with all required works to complete the job.</t>
    </r>
  </si>
  <si>
    <t>B : Civil Works</t>
  </si>
  <si>
    <t xml:space="preserve">B-1: Building Works With bricks  </t>
  </si>
  <si>
    <t>B-2: Glasses Mirror Opening</t>
  </si>
  <si>
    <r>
      <rPr>
        <b/>
        <sz val="11"/>
        <color theme="1"/>
        <rFont val="Calibri"/>
        <family val="2"/>
      </rPr>
      <t xml:space="preserve">Glasses Partition:
</t>
    </r>
    <r>
      <rPr>
        <sz val="11"/>
        <color theme="1"/>
        <rFont val="Calibri"/>
        <family val="2"/>
      </rPr>
      <t>Supply materials, tools and manpower to install glass opening at the bricks partition of the room, (10mm) the type security tinted mirror glass with Aluminum Frame G60, All the work should be according to the attached drawings.</t>
    </r>
  </si>
  <si>
    <t>Supply and install Glass Opening (1.15*1.6)m</t>
  </si>
  <si>
    <t>B-3: Plastering, Exterior Cladding for The Building and Painting Works: Including all materials, scaffolds, workmanship, tools and anywhere else needed</t>
  </si>
  <si>
    <t>B-4: Doors and Windows Works</t>
  </si>
  <si>
    <r>
      <rPr>
        <b/>
        <sz val="11"/>
        <color theme="1"/>
        <rFont val="Calibri"/>
        <family val="2"/>
      </rPr>
      <t>Teak (Saj) Wooden Doors:</t>
    </r>
    <r>
      <rPr>
        <sz val="11"/>
        <color theme="1"/>
        <rFont val="Calibri"/>
        <family val="2"/>
      </rPr>
      <t xml:space="preserve">
Supply and install D1 teak (saj) leave wooden doors of As Built dimensions with 6x3 inch red cedar (jawi) frame of AS Built dimensions(from outside to abroad)as per the attached drawings. Price of the work shall include the thickness of teak layer not less than 5 mm thick for each door face, installing geometric motifs on the exterior and interior faces for the door made of Jawi wood, Jawi wood frame around the door of 5 cm width and 1 cm thick, heavy duty door locks and handles which should be approved by the supervisory committee before starting supplying process, heavy duty Stainless Steel door hinges of 5 screws, fixing a stopper on the floor or wall, installing aluminum sheet of 25 cm height and 2 mm thick in the door end and from both the directions, painting  the door and frame with three layer of liquid teak paints, with all the required works to complete the work.
The Door Dimensions will be according to following Details:-</t>
    </r>
  </si>
  <si>
    <r>
      <rPr>
        <b/>
        <sz val="10"/>
        <rFont val="Arial"/>
        <family val="2"/>
        <charset val="178"/>
      </rPr>
      <t>Supply and Install of</t>
    </r>
    <r>
      <rPr>
        <b/>
        <sz val="10"/>
        <rFont val="Arial"/>
        <family val="2"/>
      </rPr>
      <t xml:space="preserve"> Type D2</t>
    </r>
    <r>
      <rPr>
        <sz val="10"/>
        <rFont val="Arial"/>
        <family val="2"/>
        <charset val="178"/>
      </rPr>
      <t xml:space="preserve"> overall size 1.0 m wide x 2.10m High</t>
    </r>
  </si>
  <si>
    <r>
      <rPr>
        <b/>
        <sz val="11"/>
        <color theme="1"/>
        <rFont val="Calibri"/>
        <family val="2"/>
        <scheme val="minor"/>
      </rPr>
      <t>Aluminum Door:</t>
    </r>
    <r>
      <rPr>
        <sz val="11"/>
        <color theme="1"/>
        <rFont val="Calibri"/>
        <family val="2"/>
        <scheme val="minor"/>
      </rPr>
      <t xml:space="preserve">
Supply and install aluminum doors as per designed consists of aluminum frames and glass panels , incuding all fixture and installation accessories , glass panels  and protection paint, complete all as shown on drawing.  including required works to adjust the structural opening to be fit.
Approval on doors and lockers must be taken by supervisor engineer </t>
    </r>
  </si>
  <si>
    <r>
      <rPr>
        <b/>
        <sz val="11"/>
        <color theme="1"/>
        <rFont val="Calibri"/>
        <family val="2"/>
        <scheme val="minor"/>
      </rPr>
      <t>Supply and Install of Type</t>
    </r>
    <r>
      <rPr>
        <sz val="11"/>
        <color theme="1"/>
        <rFont val="Calibri"/>
        <family val="2"/>
        <scheme val="minor"/>
      </rPr>
      <t xml:space="preserve"> </t>
    </r>
    <r>
      <rPr>
        <b/>
        <sz val="11"/>
        <color theme="1"/>
        <rFont val="Calibri"/>
        <family val="2"/>
        <scheme val="minor"/>
      </rPr>
      <t>D4</t>
    </r>
    <r>
      <rPr>
        <sz val="11"/>
        <color theme="1"/>
        <rFont val="Calibri"/>
        <family val="2"/>
        <scheme val="minor"/>
      </rPr>
      <t xml:space="preserve"> overall size (1.0 x 2.1) m  dimensions</t>
    </r>
  </si>
  <si>
    <t>L.s</t>
  </si>
  <si>
    <t>A/C unit Single Phase ,1 Ton capacity</t>
  </si>
  <si>
    <t>Part 4 Total Cost $</t>
  </si>
  <si>
    <r>
      <rPr>
        <b/>
        <sz val="11"/>
        <color theme="1"/>
        <rFont val="Calibri"/>
        <family val="2"/>
      </rPr>
      <t xml:space="preserve">Ceramic Tiles 
</t>
    </r>
    <r>
      <rPr>
        <sz val="11"/>
        <color theme="1"/>
        <rFont val="Calibri"/>
        <family val="2"/>
      </rPr>
      <t>Supply materials, tools and manpower to finish the walls of walls and floors of kitchen using ceramic tiles from a first-class and cement sand mortar (on two-layer of plastering of cement mortar (1: 2) and (1:3)), the tiles final faces should be flat and free from any ripples, solution of water and bonding agent. The contractor must submit samples to the Engineering Committee for the approval of one of the sample and which must be subject to the laboratory tests and according to Iraqi standard specifications, installation of aluminum ceramic corner tile trim at the corners and edges of the walls, with all the materials needed to install, filling the joints with white cement and polishing, with all the required works to complete the work.</t>
    </r>
  </si>
  <si>
    <r>
      <rPr>
        <b/>
        <sz val="11"/>
        <rFont val="Calibri"/>
        <family val="2"/>
      </rPr>
      <t>Plastic Painting For Ceilings:</t>
    </r>
    <r>
      <rPr>
        <sz val="11"/>
        <rFont val="Calibri"/>
        <family val="2"/>
      </rPr>
      <t xml:space="preserve">                                                    
 Supply of materials, tools and manpower to paint the ceiling, with three layers of plastic (silicon water proof) paint (Jotun- Jotashield, Betek, CAPAROL, Polisan, dyo) or equivalent which should be approved by the supervisory committee before starting supplying process.  The job includes cleaning the walls, removing the dirt and dust. All needed works to complete the job, shall be included within the price.</t>
    </r>
  </si>
  <si>
    <r>
      <rPr>
        <b/>
        <sz val="11"/>
        <color theme="1"/>
        <rFont val="Calibri"/>
        <family val="2"/>
      </rPr>
      <t>Installation and Connection of PVC pipes:</t>
    </r>
    <r>
      <rPr>
        <sz val="11"/>
        <color theme="1"/>
        <rFont val="Calibri"/>
        <family val="2"/>
        <scheme val="minor"/>
      </rPr>
      <t xml:space="preserve">
 Supply, install, connect, testing and commissioning PVC pipes of SN8 drainage 6 bar from Egyptian origin or equivalent which should be approved by the supervisory committee before starting supplying process , starting from fixtures down to manholes and septic tank, The work includes excavation (40x60cm), backfill, covering the pipes at the joints with concrete 10 cm from all sides using sulphate resistant cement with all installations and connections accessories and fittings, Elbows, Tees, PVC p trap, gully trap .. etc.), with all the required works to complete the Job. As following:</t>
    </r>
  </si>
  <si>
    <r>
      <rPr>
        <b/>
        <sz val="11"/>
        <color theme="1"/>
        <rFont val="Calibri"/>
        <family val="2"/>
      </rPr>
      <t>PPR pipes:</t>
    </r>
    <r>
      <rPr>
        <sz val="11"/>
        <color theme="1"/>
        <rFont val="Calibri"/>
        <family val="2"/>
        <scheme val="minor"/>
      </rPr>
      <t xml:space="preserve">
Supply materials, tools and manpower to install, connect and test (PPR) pipes of Yugoslav, Serb origin or equivalent which should be approved by the supervisory committee before starting supplying process for the distribution water network (cold and hot water pipes)with isolate all hot water pipes by using arm flex and thermal tape and concreting 10cm around the pipes and the pipes from and to the water heater and the pipe which connecting the water network of the building and the source of main water network , price should include all connection and installations accessories and fitting as 90 elbow, tee and valve...etc., the work include connecting the project portable water network with water main source of the region which the PHCC is located, installing the pipe in walls, roofs and floor, testing the water pipes network for the building as per technical specifications with all the required works to complete the Job. As shown below:</t>
    </r>
  </si>
  <si>
    <r>
      <rPr>
        <b/>
        <sz val="12"/>
        <color theme="1"/>
        <rFont val="Calibri"/>
        <family val="2"/>
      </rPr>
      <t>Notes:
The items prices below should be included the following:</t>
    </r>
    <r>
      <rPr>
        <sz val="12"/>
        <color theme="1"/>
        <rFont val="Calibri"/>
        <family val="2"/>
      </rPr>
      <t xml:space="preserve">
</t>
    </r>
    <r>
      <rPr>
        <sz val="11"/>
        <color theme="1"/>
        <rFont val="Calibri"/>
        <family val="2"/>
        <scheme val="minor"/>
      </rPr>
      <t xml:space="preserve">
1- The works should be included the provision, installation, connection, operation and inspection of all the materials in their locations according instructions of the engineering committee, then testing the electrical network of the building, with all requirements to complete the job.
2- The work shall be according to the technical specifications and the materials shall be first class and original not commercial or imitative. The required brand for electrical cables, wires, electrical PVC conduits to pull the wires, fittings, galvanized steel electrical boxes for sockets and electrical switch of Gulf,  Jordanian origin or equivalent which should be approved by the supervisory committee before starting supplying process. Lighting fixtures (ceiling or walls), bulbs, electrical lamp holders, LED projects and flood lights, celling fans, electrical sockets, metal distribution board box and switches of English, French origin or equivalent. Main and sub distribution boards, MCCB and MCB circuit backers and MCB Distribution Boards with all their accessories of ABB, Schneider, Siemens or equivalent.
3- The electrical PVC conduits which will use to pull the wires of lighting fixtures and electrical sockets and switches..etc. should be installed inside the concrete roofs not on their outer surface.
4-  The contractor shall submit samples of all materials before providing to be approved or rejected them by engineering committee.
5- All electrical works should be subjected technical specifications (please see attached)</t>
    </r>
  </si>
  <si>
    <r>
      <rPr>
        <b/>
        <sz val="12"/>
        <color theme="1"/>
        <rFont val="Calibri"/>
        <family val="2"/>
      </rPr>
      <t xml:space="preserve">One Gang Switched Socket of 13 Amp Capacity </t>
    </r>
    <r>
      <rPr>
        <sz val="11"/>
        <color theme="1"/>
        <rFont val="Calibri"/>
        <family val="2"/>
        <scheme val="minor"/>
      </rPr>
      <t xml:space="preserve">
Supply, install, connect, test and commission electrical point with electrical Plug switch one gang of 13 Amp capacity using single copper wires of (3x4) mm2 for earthing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r>
  </si>
  <si>
    <r>
      <rPr>
        <b/>
        <sz val="12"/>
        <color theme="1"/>
        <rFont val="Calibri"/>
        <family val="2"/>
      </rPr>
      <t xml:space="preserve">Two Gang Switched Socket of 13 Amp Capacity </t>
    </r>
    <r>
      <rPr>
        <sz val="11"/>
        <color theme="1"/>
        <rFont val="Calibri"/>
        <family val="2"/>
        <scheme val="minor"/>
      </rPr>
      <t xml:space="preserve">
Supply, install, connect, test and commission electrical point with electrical Plug switch two gang of 13 Amp capacity using single copper wires of (3x4) mm2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r>
  </si>
  <si>
    <r>
      <rPr>
        <b/>
        <sz val="12"/>
        <color theme="1"/>
        <rFont val="Calibri"/>
        <family val="2"/>
      </rPr>
      <t xml:space="preserve">One Gang Switched Socket of 15 Amp Capacity </t>
    </r>
    <r>
      <rPr>
        <sz val="11"/>
        <color theme="1"/>
        <rFont val="Calibri"/>
        <family val="2"/>
        <scheme val="minor"/>
      </rPr>
      <t xml:space="preserve">
Supply, install, connect, test and commission electrical point with electrical Plug switch one gang of 15 Amp capacity using single copper wires of (3x4) mm2 which must be installed in the walls according to the heights mentioned in the attached drawings, the work includes supplying and installing galvanized steel electrical box, pulling wires inside PVC conduits  and connecting it to MCB distribution board with all installation and connection accessories, and all the required works to complete the Job . Please see attached drawings.</t>
    </r>
  </si>
  <si>
    <r>
      <rPr>
        <b/>
        <sz val="12"/>
        <color theme="1"/>
        <rFont val="Calibri"/>
        <family val="2"/>
      </rPr>
      <t>Ceiling Fan and Exhaust Fan</t>
    </r>
    <r>
      <rPr>
        <sz val="11"/>
        <color theme="1"/>
        <rFont val="Calibri"/>
        <family val="2"/>
        <scheme val="minor"/>
      </rPr>
      <t xml:space="preserve">
Supply, install, connect, test and commission electrical installations with electrical switches of 10 Amp capacity according to the kind of gangs and ways for electrical switches which mentioned in the attached drawings, the electrical switches should be installed on the 120 cm height from ground level of the building using single copper wires of (2x2.5) mm2 , the work includes supplying and installing galvanized steel electrical box, pulling wires inside PVC conduits and connecting it to MCB distribution board with all installation and connection accessories, and all the required works to complete the Job. The electrical installations are as following:  </t>
    </r>
  </si>
  <si>
    <r>
      <rPr>
        <b/>
        <sz val="12"/>
        <color theme="1"/>
        <rFont val="Calibri"/>
        <family val="2"/>
      </rPr>
      <t>Lighting Fixtures</t>
    </r>
    <r>
      <rPr>
        <sz val="11"/>
        <color theme="1"/>
        <rFont val="Calibri"/>
        <family val="2"/>
        <scheme val="minor"/>
      </rPr>
      <t xml:space="preserve">
Supply, install, connect, test and operate lighting fixtures with electrical switches of 10 Amp capacity according to the kind of gangs and ways for electrical switches which mentioned in the attached drawings, the electrical switches should be installed on the 120 cm height from ground level of the building using single copper wires of 2.5 mm2 for main wires from MCB Distribution Boards and single wires of (2x1.5) mm2 for sub wires which feeding the lighting fixtures and earthing wirex , the work includes supplying and installing galvanized steel electrical box, pulling wires inside PVC conduits and connecting it to MCB distribution board with all installation and connection accessories, and all the required works to complete the Job. The lighting fixtures are as following:  </t>
    </r>
  </si>
  <si>
    <t xml:space="preserve">Led bulb lights ( Economic Bulb) of 20 watt  </t>
  </si>
  <si>
    <t>B-1: Tiling Works and False Ceiling  Works</t>
  </si>
  <si>
    <r>
      <rPr>
        <b/>
        <sz val="11"/>
        <color theme="1"/>
        <rFont val="Calibri"/>
        <family val="2"/>
      </rPr>
      <t xml:space="preserve">Ceramic Tiles 
</t>
    </r>
    <r>
      <rPr>
        <sz val="11"/>
        <color theme="1"/>
        <rFont val="Calibri"/>
        <family val="2"/>
      </rPr>
      <t>Supply materials, tools and manpower to finish the walls of sanitary units, kitchen, and 1.2 m height skirting for all the building walls and floors of the sanitary units and kitchen using ceramic tiles from a first-class and cement sand mortar (on two-layer of plastering of cement mortar (1: 2) and (1:3)), the tiles final faces should be flat and free from any ripples, solution of water and bonding agent. The contractor must submit samples to the Engineering Committee for the approval of one of the sample and which must be subject to the laboratory tests and according to Iraqi standard specifications, installation of aluminum ceramic corner tile trim at the corners and edges of the walls, with all the materials needed to install, filling the joints with white cement and polishing, with all the required works to complete the work.</t>
    </r>
  </si>
  <si>
    <t>PVC Gullies  4 inch Diameter</t>
  </si>
  <si>
    <r>
      <rPr>
        <b/>
        <sz val="11"/>
        <color theme="1"/>
        <rFont val="Calibri"/>
        <family val="2"/>
      </rPr>
      <t>Ceramic wash basin:</t>
    </r>
    <r>
      <rPr>
        <sz val="11"/>
        <color theme="1"/>
        <rFont val="Calibri"/>
        <family val="2"/>
        <scheme val="minor"/>
      </rPr>
      <t xml:space="preserve">
Supply, install, connect and test white ceramic wash basin with stand of western, Turkish origin or equivalent which should be approved by the supervisory committee before starting supplying process, size (60 X 50) cm complete with all fittings, valves, gully-trap, all sewage and  potable water pipes to connecting it with networks, the price also includes the water mixer- first class of Turkish origin with all connections and installations accessories, stainless steel toilet accessories ( soap basket,  wall toilet paper holder, mirror of 35x50 cm dimension and any other necessary parts with all the required works to complete the Job.</t>
    </r>
  </si>
  <si>
    <r>
      <rPr>
        <b/>
        <sz val="11"/>
        <color theme="1"/>
        <rFont val="Calibri"/>
        <family val="2"/>
      </rPr>
      <t>Western style toilet:</t>
    </r>
    <r>
      <rPr>
        <sz val="11"/>
        <color theme="1"/>
        <rFont val="Calibri"/>
        <family val="2"/>
        <scheme val="minor"/>
      </rPr>
      <t xml:space="preserve">
Supply, install, connect and test western ceramic toilet which should be approved by the supervisory committee before starting supplying process, price should include fitting, stop, valve side tap and with water toilet mixer (hot &amp; cool) with handheld shower of Turkish origin, all sewage and  potable water pipes to connecting it with networks, with toilet brush and holder and all the required works to complete the Job.</t>
    </r>
  </si>
  <si>
    <t>Supplying water mixers</t>
  </si>
  <si>
    <t>Angle valve pipe 1/2 inches</t>
  </si>
  <si>
    <t>Supplying water supper flash with required material to complete the work</t>
  </si>
  <si>
    <t>Supply materials, tools to install new shower for old sanitary units with all required materials to complete the work.</t>
  </si>
  <si>
    <t>Part 6 Total Cost $</t>
  </si>
  <si>
    <t>A: Office Furniture</t>
  </si>
  <si>
    <t>Supply the following furniture Item after getting the approval for the supervisor engineer on the branding</t>
  </si>
  <si>
    <t>ea.</t>
  </si>
  <si>
    <t>b</t>
  </si>
  <si>
    <t>c</t>
  </si>
  <si>
    <t>Supply ink catriges sets:</t>
  </si>
  <si>
    <t xml:space="preserve">black and white </t>
  </si>
  <si>
    <t>Colored</t>
  </si>
  <si>
    <t>supply A4 paper set</t>
  </si>
  <si>
    <t xml:space="preserve">shredder machine for paper </t>
  </si>
  <si>
    <t>Supply stationary Items:</t>
  </si>
  <si>
    <t>Soft Pen</t>
  </si>
  <si>
    <t xml:space="preserve">Plastic sheet covers for paper 
</t>
  </si>
  <si>
    <t>File boxes</t>
  </si>
  <si>
    <t>No.</t>
  </si>
  <si>
    <t>d</t>
  </si>
  <si>
    <t>Markers Pen</t>
  </si>
  <si>
    <t>e</t>
  </si>
  <si>
    <t>Highlitght Pen</t>
  </si>
  <si>
    <t>f</t>
  </si>
  <si>
    <t>Logbook 50cm*30cm</t>
  </si>
  <si>
    <t>g</t>
  </si>
  <si>
    <t>Stapler</t>
  </si>
  <si>
    <t>h</t>
  </si>
  <si>
    <t>paper puncher</t>
  </si>
  <si>
    <t>B: Electrical Works</t>
  </si>
  <si>
    <r>
      <rPr>
        <b/>
        <sz val="12"/>
        <color theme="1"/>
        <rFont val="Calibri"/>
        <family val="2"/>
        <scheme val="minor"/>
      </rPr>
      <t>CCTV System</t>
    </r>
    <r>
      <rPr>
        <sz val="12"/>
        <color theme="1"/>
        <rFont val="Calibri"/>
        <family val="2"/>
        <scheme val="minor"/>
      </rPr>
      <t xml:space="preserve">
Supply materials, tools and manpower to install CCTV system (IP Cameras) which will be distributed on site as per attached drawings and supervisory committee directions to cover the project areas, the work include supplying, installing and connecting thick waterproof PVC square junction box for CCTV cameras of IP65 and12 x12 cm dimensions , CCTV camera signal &amp; power feeding cables (using UTP and SFTP Cables/ CAT6)  which should pull in PVC conduits from determined camera to the metal board inside the reception or any room determined by the supervisory committee ( this PVC conduits should be installed above false ceiling) and metal board of 50 x 50 cm, single airtight door with lock which should be installed inside the wall to be assembled all cables inside it. And install a suitable size of POE switches (if needed). All needed work to complete the job will be included within the price. </t>
    </r>
  </si>
  <si>
    <t>Turbo Network video recorder (NVR) up to 4 Megapixel 24 ports,1920 FPS Recording, 5TB HDD.</t>
  </si>
  <si>
    <t>4MP IP CCTV DOME CAMERA (Indoor)</t>
  </si>
  <si>
    <t>IP BULLET CAMERA 4MP (Outdoor) , Protection level: IP 66.</t>
  </si>
  <si>
    <t>UPS Power Backup for Security Camera System 1500VA</t>
  </si>
  <si>
    <t>Fire alarm control panal cosist of 2 zone</t>
  </si>
  <si>
    <t>Communication splitter Phone connected with phone center of the main station</t>
  </si>
  <si>
    <t>C: Mechanical Works</t>
  </si>
  <si>
    <t>Aluminum counter top &amp; bottom</t>
  </si>
  <si>
    <t>ML</t>
  </si>
  <si>
    <t>cooker 4 eyes with oven</t>
  </si>
  <si>
    <t xml:space="preserve"> heavy duty door locks and handles for wooden doors from Italian, Turkish originor equivalent </t>
  </si>
  <si>
    <r>
      <rPr>
        <b/>
        <sz val="11"/>
        <rFont val="Calibri"/>
        <family val="2"/>
        <scheme val="minor"/>
      </rPr>
      <t>Portable Fire Extinguisher Powder for the main building:</t>
    </r>
    <r>
      <rPr>
        <sz val="11"/>
        <rFont val="Calibri"/>
        <family val="2"/>
        <scheme val="minor"/>
      </rPr>
      <t xml:space="preserve">
Supply and install portable fire extinguisher powder of  25 Kg  capacity-(A.B.C) type which should be installed in the locations determined by supervisory committee. The installation shall be complete with brackets and it should be usable for at least three years from the date of receipt all in accordance with the Civil Defense specification, with training candidates from the end user on how to use them.</t>
    </r>
  </si>
  <si>
    <r>
      <rPr>
        <b/>
        <sz val="12"/>
        <color theme="1"/>
        <rFont val="Calibri"/>
        <family val="2"/>
        <scheme val="minor"/>
      </rPr>
      <t>Portable Fire Extinguisher for the main building:</t>
    </r>
    <r>
      <rPr>
        <sz val="11"/>
        <color theme="1"/>
        <rFont val="Calibri"/>
        <family val="2"/>
        <scheme val="minor"/>
      </rPr>
      <t xml:space="preserve">
Supply and install portable fire extinguisher 8 Kg  capacity - CO2. which should be installed in the locations determined by supervisory committee. The supplied material should be according to approved specifications of the Civil Defense Directorate, the installation shall be complete with brackets.</t>
    </r>
  </si>
  <si>
    <t>Part 7 Total Cost $</t>
  </si>
  <si>
    <t xml:space="preserve"> Construction of Inspection and Entrance Room </t>
  </si>
  <si>
    <t>Construction of Sleeping Hall</t>
  </si>
  <si>
    <t>Interrogation Rooms</t>
  </si>
  <si>
    <t xml:space="preserve"> Construction of Hodling Cells (Women and Men)</t>
  </si>
  <si>
    <t>Part 7</t>
  </si>
  <si>
    <r>
      <rPr>
        <b/>
        <sz val="11"/>
        <color theme="1"/>
        <rFont val="Calibri"/>
        <family val="2"/>
        <scheme val="minor"/>
      </rPr>
      <t>Water Pump:</t>
    </r>
    <r>
      <rPr>
        <sz val="11"/>
        <color theme="1"/>
        <rFont val="Calibri"/>
        <family val="2"/>
        <scheme val="minor"/>
      </rPr>
      <t xml:space="preserve">
Supply, install and  connect water pump with motor(1.1 kW, 220 V, 50 Hz ), Q=3 m3/Hr@ H=15 m. The submitted brand must be compliant to Iraqi Standards and approved by the supervisory committee, check valve and strainer for connecting the pump suction pipe to the main water source pipe and connecting the discharge of the pump with pipe going up to the tanks  also the pump should have pressure switch on the pump and electrical float switch ball type in the tank the price  include extending cable (2X1.5 mm²) from motor control switch to float switch for shut down the pump when the tank is filled . The work includes all connection and installation accessories, the electrical connection using 1.0 kV grade PVC insulated copper cable 3x2.5 mm², supplying and installing steel box to protect the pump of theft and weather conditions made of steel angle section of 1.5 inch and 2 mm thick and steel plate of 1.5 mm thick for box slab with all required works and painting, and all accessories to complete work as required. For more details please see compliance sheet.</t>
    </r>
  </si>
  <si>
    <t xml:space="preserve">Supply, delivery, connect, install, test and commissioning laptop computer from international recognized brand with ISO certified with specifications not less than the specifications shown below: </t>
  </si>
  <si>
    <t>-  Memory Size: 8 GB DDR4</t>
  </si>
  <si>
    <t xml:space="preserve">-CPU Model: Core i5 /10th gen or higher </t>
  </si>
  <si>
    <t>-CPU Speed: 2.60 GHz</t>
  </si>
  <si>
    <t>-Hard Disk Size: 1 TB HDD</t>
  </si>
  <si>
    <t>- laptop screen:15.6 inch,   and HDMI</t>
  </si>
  <si>
    <t>-1 HDMI, 3 USB and 1 VGA slots</t>
  </si>
  <si>
    <t>-Orginal Windows 10 Home and MS Office</t>
  </si>
  <si>
    <t>For more details, see attached compliance sheet.</t>
  </si>
  <si>
    <t>CPU Model Manufacturer: Intel</t>
  </si>
  <si>
    <t xml:space="preserve"> Accessories: Wireless mouse and k all required cables </t>
  </si>
  <si>
    <t>Supply, delivery, connect, install, test and commissioning white and black laser printer, all-in-one (print, scan, copy and fax in one machine), preferred brand is Canon, model: Image Class MF236n or equivalent. The price should include, suppling original three toner cartridges(spare parts) with each printer. For more details about the printer, see attached compliance sheet.</t>
  </si>
  <si>
    <t>All in one Laser Printer</t>
  </si>
  <si>
    <t>Supply, delivery, connect, install, test and commissioning paper shredder machine according to the specifications shown below:</t>
  </si>
  <si>
    <t>Cutting type: Cross shredding</t>
  </si>
  <si>
    <t>Paper clip shredding</t>
  </si>
  <si>
    <t>Staple shredding</t>
  </si>
  <si>
    <t>Working width: 23 cm</t>
  </si>
  <si>
    <t>CD shredding</t>
  </si>
  <si>
    <t>Credit card shredding</t>
  </si>
  <si>
    <t>Basket Volume: 34 L</t>
  </si>
  <si>
    <t>Noise level: 60 dB</t>
  </si>
  <si>
    <t>Cutting Size: 4 x 40</t>
  </si>
  <si>
    <t>Overheating protection</t>
  </si>
  <si>
    <t xml:space="preserve">Power Supply : AC 220 V-50 Hz </t>
  </si>
  <si>
    <t>The price includes, supplying and installing all required accessories, electrical connections to install the paper shredder machine in the place determined by supervisory committee and all installation and connection accessories . For more details, see attached compliance sheet.</t>
  </si>
  <si>
    <r>
      <rPr>
        <b/>
        <sz val="11"/>
        <color theme="1"/>
        <rFont val="Calibri"/>
        <family val="2"/>
        <scheme val="minor"/>
      </rPr>
      <t>Wooden Office Desk :</t>
    </r>
    <r>
      <rPr>
        <sz val="11"/>
        <color theme="1"/>
        <rFont val="Calibri"/>
        <family val="2"/>
        <scheme val="minor"/>
      </rPr>
      <t xml:space="preserve">
Supply, delivery and install modern design wooden office desk of (L: 140 x W: 70x H: 74) cm dimensions which should be installed in the places determined by supervisory committee, made of high quality HDF, consist of 3 drawers and filing cabinet with center lock. All needed work to complete the job will be included within the price. For more details, see attached compliance sheet.</t>
    </r>
  </si>
  <si>
    <r>
      <rPr>
        <b/>
        <sz val="11"/>
        <color theme="1"/>
        <rFont val="Calibri"/>
        <family val="2"/>
        <scheme val="minor"/>
      </rPr>
      <t>Wooden Office Desk :</t>
    </r>
    <r>
      <rPr>
        <sz val="11"/>
        <color theme="1"/>
        <rFont val="Calibri"/>
        <family val="2"/>
        <scheme val="minor"/>
      </rPr>
      <t xml:space="preserve">
Supply, delivery and install modern design wooden office desk of (L: 120 x W: 70x H: 74) cm dimensions which should be installed in the places determined by supervisory committee, made of high quality HDF, consist of 3 drawers with center lock. All needed work to complete the job will be included within the price. For more details, see attached compliance sheet.</t>
    </r>
  </si>
  <si>
    <r>
      <rPr>
        <b/>
        <sz val="11"/>
        <color theme="1"/>
        <rFont val="Calibri"/>
        <family val="2"/>
        <scheme val="minor"/>
      </rPr>
      <t>Leather Executive Swivel Chair:</t>
    </r>
    <r>
      <rPr>
        <sz val="11"/>
        <color theme="1"/>
        <rFont val="Calibri"/>
        <family val="2"/>
        <scheme val="minor"/>
      </rPr>
      <t xml:space="preserve">
Supply and delivery leather executive high back swivel chair, pneumatic seat height adjustment, 5 double wheel casters for easy movement and chrome legs. The seat height from the floor is 500-540 mm, the back height not less than 700 mm, seat depth not less than 460 mm and overall width for the chair not less than 630mm, with all needed accessories. All needed work to complete the job will be included within the price. For more details, see attached compliance sheet.</t>
    </r>
  </si>
  <si>
    <r>
      <rPr>
        <b/>
        <sz val="11"/>
        <color theme="1"/>
        <rFont val="Calibri"/>
        <family val="2"/>
        <scheme val="minor"/>
      </rPr>
      <t>Fixed Office Chair:</t>
    </r>
    <r>
      <rPr>
        <sz val="11"/>
        <color theme="1"/>
        <rFont val="Calibri"/>
        <family val="2"/>
        <scheme val="minor"/>
      </rPr>
      <t xml:space="preserve">
Supply and delivery low back leather fixed office chair, padded arms, steel frame and leather sea and backt. The seat height from the floor not less than 450 mm, the back height not less than 500 mm, seat depth not less than 520mm and overall width for the chair not less than 520 mm, with all needed accessories. All needed work to complete the job will be included within the price. For more details, see attached compliance sheet.</t>
    </r>
  </si>
  <si>
    <r>
      <rPr>
        <b/>
        <sz val="11"/>
        <color theme="1"/>
        <rFont val="Calibri"/>
        <family val="2"/>
        <scheme val="minor"/>
      </rPr>
      <t>Metal three seater waiting chair:</t>
    </r>
    <r>
      <rPr>
        <sz val="11"/>
        <color theme="1"/>
        <rFont val="Calibri"/>
        <family val="2"/>
        <scheme val="minor"/>
      </rPr>
      <t xml:space="preserve">
Supply and delivery metal three seater waiting chair of specifications : dimensions not less than (L:170*D:43*H:40) cm, metal: made of Iron (Heavy-duty elegant powder-coated frame), painting using powder-coated finish up to 6-micron seat and back, deep cushion for extra comfort and upholstered with faux leather, softly curved back with stylish handles. All needed work to complete the job will be included within the price. For more details, see attached compliance sheet.</t>
    </r>
  </si>
  <si>
    <r>
      <rPr>
        <b/>
        <sz val="11"/>
        <color theme="1"/>
        <rFont val="Calibri"/>
        <family val="2"/>
        <scheme val="minor"/>
      </rPr>
      <t>Wooden Filing Cabinet:</t>
    </r>
    <r>
      <rPr>
        <sz val="11"/>
        <color theme="1"/>
        <rFont val="Calibri"/>
        <family val="2"/>
        <scheme val="minor"/>
      </rPr>
      <t xml:space="preserve">
Supply, delivery and install modern wooden cupboard (wooden filing cabinet) of dimensions not less than (H:185 x W:80 x D:40) cm , made of high quality MDF with melamine finishing Which consist of two parts: The upper part consists of two wooden swing doors contain glass pieces (the glass thickness not less than 3 mm), fitted with lock and 2 keys and inside the cupboard of 2 adjustable shelves; The bottom part consists of two wooden swing doors, fitted with lock and 2 keys and inside the cupboard of 2 adjustable shelves, the handle of the cabinet doors should be of good quality anticorrosion material, with all needed accessories. All needed work to complete the job will be included within the price. For more details, see attached compliance sheet.</t>
    </r>
  </si>
  <si>
    <r>
      <rPr>
        <b/>
        <sz val="11"/>
        <color theme="1"/>
        <rFont val="Calibri"/>
        <family val="2"/>
        <scheme val="minor"/>
      </rPr>
      <t>Steel File Cabinet Individual Locking Drawers:</t>
    </r>
    <r>
      <rPr>
        <sz val="11"/>
        <color theme="1"/>
        <rFont val="Calibri"/>
        <family val="2"/>
        <scheme val="minor"/>
      </rPr>
      <t xml:space="preserve">
Supply, delivery and install file cabinet individual locking drawers of (H: 132 x W: 460 x D: 620) cm dimensions, manufactured from prime quality cold rolled coil annealed mild steel of 0.7mm metal thickness which contain of 4 drawer steel individual locking filing cabinet, each drawer should be contained individual locking with 2 keys, a full size steel sheet fitted between each drawer to prevent access if a drawer is removed, each drawer has 100% extension opening, anti-tilt locking device should be contained to prevent a second drawer being opened. Each drawer should be contained high sides to provide additional strength, allowing up to 40 Kg capacity support for foolscap suspended filing, brushed aluminum label holder, with all needed accessories. All needed work to complete the job will be included within the price. For more details, see attached compliance sheet.</t>
    </r>
  </si>
  <si>
    <r>
      <rPr>
        <b/>
        <sz val="11"/>
        <color theme="1"/>
        <rFont val="Calibri"/>
        <family val="2"/>
        <scheme val="minor"/>
      </rPr>
      <t>Dining Table with its 6 Chairs</t>
    </r>
    <r>
      <rPr>
        <sz val="11"/>
        <color theme="1"/>
        <rFont val="Calibri"/>
        <family val="2"/>
        <scheme val="minor"/>
      </rPr>
      <t xml:space="preserve">
Supply, delivery and install dining table with its chairs( set). The dining table specifications: dimensions not less than (L: 150 x W: 90x H: 76) cm, all table structure made of high thick stainless steel and the desktop of table should be made of industrial marble of 3.5 cm thick, with its 6 leather chairs.  All needed work to complete the job will be included within the price. For more details, see attached compliance sheet.</t>
    </r>
  </si>
  <si>
    <t>50" Color LCD monitor, high resolution, 230 VAC</t>
  </si>
  <si>
    <t>Part 7: Provision and Installation Works</t>
  </si>
  <si>
    <r>
      <rPr>
        <b/>
        <sz val="12"/>
        <color theme="1"/>
        <rFont val="Calibri"/>
        <family val="2"/>
      </rPr>
      <t>Mosaic Tiles for The Building Floors</t>
    </r>
    <r>
      <rPr>
        <sz val="12"/>
        <color theme="1"/>
        <rFont val="Calibri"/>
        <family val="2"/>
      </rPr>
      <t xml:space="preserve">
</t>
    </r>
    <r>
      <rPr>
        <sz val="11"/>
        <color theme="1"/>
        <rFont val="Calibri"/>
        <family val="2"/>
      </rPr>
      <t>Supply materials, tools and manpower to finish the buildings floors  using Mosaic tiles of (40X40) cm dimensions and 4 cm thick with Class A which should be approved by the supervisory committee before starting supplying process (original, not commercial or imitative) and cement sand mortar (1:3) , the tiles final faces should be flat and free from any ripples, the price includes steps of polishing and  glazing the Mosaic tiles in site and not limited to fill the joints with white cement, use of pieces and strips of Mosaic tiles (Different in terms of colors) to work decorations and geometric shapes in the floors according to the direction of the Engineering Committee, cleaning the concrete floors well before finishing the floor using the tiles and taking into consideration the make of joints which not exceeding the width it of 1.5 cm for each 8 to 12 M.l and it is subsequently filled with Sikaflex construction AP with Back up rod for joints tiles . The contractor must submit samples to the Engineering Committee for the approval of one of the sample and which must be subject to the full physical and chemical laboratory tests and according to Iraqi standard specifications, with all the required works to complete the work.</t>
    </r>
  </si>
  <si>
    <r>
      <rPr>
        <b/>
        <sz val="12"/>
        <color theme="1"/>
        <rFont val="Calibri"/>
        <family val="2"/>
      </rPr>
      <t xml:space="preserve">Ceramic Skirting: 
</t>
    </r>
    <r>
      <rPr>
        <sz val="11"/>
        <color theme="1"/>
        <rFont val="Calibri"/>
        <family val="2"/>
      </rPr>
      <t>Supply materials, tools and manpower to finish the walls 10cm height skirting  a first-class  (Spanish Brand) and cement sand mortar (on two-layer of plastering of cement mortar (1: 2) and (1:3)), the tiles final faces should be flat and free from any ripples, solution of water and bonding agent. The contractor must submit samples to the Engineering Committee for the approval of one of the sample and which must be subject to the laboratory tests and according to Iraqi standard specifications, installation of aluminum ceramic corner tile trim at the corners and edges of the walls, with all the materials needed to install, filling the joints with white cement and polishing, with all the required works to complete the work.</t>
    </r>
  </si>
  <si>
    <r>
      <rPr>
        <sz val="11"/>
        <color theme="1"/>
        <rFont val="Calibri"/>
        <family val="2"/>
      </rPr>
      <t>Stainless Steel Double Bowl Sink with water mixer:</t>
    </r>
    <r>
      <rPr>
        <sz val="11"/>
        <color theme="1"/>
        <rFont val="Calibri"/>
        <family val="2"/>
        <scheme val="minor"/>
      </rPr>
      <t xml:space="preserve">
</t>
    </r>
  </si>
  <si>
    <r>
      <rPr>
        <b/>
        <sz val="10"/>
        <rFont val="Calibri"/>
        <family val="2"/>
        <scheme val="minor"/>
      </rPr>
      <t>Site Preparation:</t>
    </r>
    <r>
      <rPr>
        <sz val="10"/>
        <rFont val="Calibri"/>
        <family val="2"/>
        <scheme val="minor"/>
      </rPr>
      <t xml:space="preserve">
Supply toold and equipment to remove the old floors, walls, fixtures, sewage pipes, water network, doors, electrical installation and all required items should be removed from the sanitary units to start the rehabilitation work for the sanitary units and transfering the debris out of the site, all the work should be under the supervision committee inspection.</t>
    </r>
  </si>
  <si>
    <t>B-2: Plastering, Exterior Cladding for The Building and Painting Works: Including all materials, scaffolds, workmanship, tools and anywhere else needed</t>
  </si>
  <si>
    <t>B-3: Doors and Windows Works</t>
  </si>
  <si>
    <r>
      <rPr>
        <b/>
        <sz val="10"/>
        <rFont val="Calibri"/>
        <family val="2"/>
        <scheme val="minor"/>
      </rPr>
      <t>Site Preparation:</t>
    </r>
    <r>
      <rPr>
        <sz val="10"/>
        <rFont val="Calibri"/>
        <family val="2"/>
        <scheme val="minor"/>
      </rPr>
      <t xml:space="preserve">
Supply toold and equipment to remove the old floors, walls, fixtures, sewage pipes, water network, doors, electrical installation and all required items should be removed from the resturant to start the rehabilitation work for the resturant and transfering the debris out of the site, all the work should be under the supervision committee inspection.</t>
    </r>
  </si>
  <si>
    <r>
      <rPr>
        <b/>
        <sz val="10"/>
        <rFont val="Calibri"/>
        <family val="2"/>
        <scheme val="minor"/>
      </rPr>
      <t>CCTV Camera</t>
    </r>
    <r>
      <rPr>
        <sz val="10"/>
        <rFont val="Calibri"/>
        <family val="2"/>
        <scheme val="minor"/>
      </rPr>
      <t xml:space="preserve">
supply, install, test and commission complete CCTV system including the following items and all necessary equipment:
- 4 Channel Network Video Recorder 1920 FPS Recording, 2TB HDD
System Control Keyboard, pan tilt zoom, jog-shuttle NVR 
controller, TFT LCD touch screen graphic monitor.
- Two 50" Color LCD monitor, high resolution, 230 VAC
- UPS Power Backup for Security Camera System 1500VA
- Four Indoor Type IP Camera (5 MP) No. 4
- CAT6 cables 
- POE switches , junction box 
with all other accessries to complete the job.</t>
    </r>
  </si>
  <si>
    <r>
      <rPr>
        <b/>
        <sz val="11"/>
        <color theme="1"/>
        <rFont val="Calibri"/>
        <family val="2"/>
        <scheme val="minor"/>
      </rPr>
      <t xml:space="preserve">Electrical Water Heater </t>
    </r>
    <r>
      <rPr>
        <sz val="11"/>
        <color theme="1"/>
        <rFont val="Calibri"/>
        <family val="2"/>
        <scheme val="minor"/>
      </rPr>
      <t xml:space="preserve">
Supply, install, connect, and commission electrical heater of 160 Liter capacity. The price includes supplying, installing, connecting, laying and commissioning drilling, cutting, all pipes, fitting, valves, check valves, relief valves and steel base and connect it with the electrical source using cable (3x4) mm2, with all the required works to complete the Job.For more details please see compliance sheet. </t>
    </r>
  </si>
  <si>
    <t>Part 5 Total Cost $</t>
  </si>
  <si>
    <t>Rehabilitation of The Resturant</t>
  </si>
  <si>
    <t>Rehabilitation of The Sanitary Units</t>
  </si>
  <si>
    <t>Part 5: Reabilitation of Resturant</t>
  </si>
  <si>
    <t>Part 6: Rehabilitation of Sanitary Units</t>
  </si>
  <si>
    <t xml:space="preserve">Printer with A4 feeder, colured from canon, brother brand or equivelent </t>
  </si>
  <si>
    <r>
      <rPr>
        <b/>
        <sz val="12"/>
        <color rgb="FF0430EC"/>
        <rFont val="Calibri"/>
        <family val="2"/>
        <scheme val="minor"/>
      </rPr>
      <t>General Obligations Included within the Contract Cost:</t>
    </r>
    <r>
      <rPr>
        <b/>
        <sz val="12"/>
        <color theme="1"/>
        <rFont val="Calibri"/>
        <family val="2"/>
        <scheme val="minor"/>
      </rPr>
      <t xml:space="preserve">
1- The specification sheets, catalogues and samples must be submitted to the supervisory committee to be approved before starting the provision process.  
2- The price should include uploading, transportation, offloading, installation and connection of the furniture in their places inside the building according to the supervisory committee directions.
3- The provided furniture should be ready to be used and free from any defect, all providing, delivery and installation works should be according to supervisory engineering committee instructions.
4- The contractor is responsible for replacing any damaged furniture resulting from wrong transportation, delivery or installation works.
5-The contractor is obliged to provide all work staff in the site with all required personal safety and protection equipment such as face masks, safety goggles, gloves, sterilization materials ... etc.
6-The maintenance works of the defect liability period (12 months) includes all provided furniture and equipment.</t>
    </r>
  </si>
  <si>
    <t xml:space="preserve">Provision Works </t>
  </si>
  <si>
    <t>Name of Bidder:         ______________________________</t>
  </si>
  <si>
    <t>Authorized signature: ______________________________</t>
  </si>
  <si>
    <t>Functional Title:         ______________________________</t>
  </si>
  <si>
    <t>Company:                   ______________________________</t>
  </si>
  <si>
    <r>
      <t>Date:                          ______________________________</t>
    </r>
    <r>
      <rPr>
        <b/>
        <sz val="12"/>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</si>
</sst>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_ ;\-#,##0.00\ "/>
    <numFmt numFmtId="166" formatCode="0.0"/>
    <numFmt numFmtId="167" formatCode="#,##0.0_ ;\-#,##0.0\ "/>
  </numFmts>
  <fonts count="48" x14ac:knownFonts="1">
    <font>
      <sz val="11"/>
      <color theme="1"/>
      <name val="Calibri"/>
      <family val="2"/>
      <scheme val="minor"/>
    </font>
    <font>
      <b/>
      <sz val="14"/>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sz val="12"/>
      <color rgb="FFFF0000"/>
      <name val="Calibri"/>
      <family val="2"/>
      <scheme val="minor"/>
    </font>
    <font>
      <b/>
      <sz val="14"/>
      <name val="Calibri"/>
      <family val="2"/>
      <scheme val="minor"/>
    </font>
    <font>
      <b/>
      <sz val="12"/>
      <name val="Calibri"/>
      <family val="2"/>
      <scheme val="minor"/>
    </font>
    <font>
      <b/>
      <sz val="14"/>
      <color rgb="FF0000FF"/>
      <name val="Calibri"/>
      <family val="2"/>
      <scheme val="minor"/>
    </font>
    <font>
      <sz val="11"/>
      <color rgb="FF0430EC"/>
      <name val="Calibri"/>
      <family val="2"/>
      <scheme val="minor"/>
    </font>
    <font>
      <b/>
      <sz val="12"/>
      <color rgb="FF0430EC"/>
      <name val="Calibri"/>
      <family val="2"/>
      <scheme val="minor"/>
    </font>
    <font>
      <sz val="11"/>
      <color rgb="FFFF0000"/>
      <name val="Calibri"/>
      <family val="2"/>
      <scheme val="minor"/>
    </font>
    <font>
      <b/>
      <sz val="18"/>
      <color rgb="FFFF0000"/>
      <name val="Calibri"/>
      <family val="2"/>
      <scheme val="minor"/>
    </font>
    <font>
      <b/>
      <sz val="20"/>
      <color rgb="FFFF0000"/>
      <name val="Calibri"/>
      <family val="2"/>
      <scheme val="minor"/>
    </font>
    <font>
      <b/>
      <sz val="14"/>
      <color rgb="FF0033CC"/>
      <name val="Calibri"/>
      <family val="2"/>
      <scheme val="minor"/>
    </font>
    <font>
      <b/>
      <sz val="14"/>
      <color rgb="FFFF0000"/>
      <name val="Calibri"/>
      <family val="2"/>
      <scheme val="minor"/>
    </font>
    <font>
      <sz val="16"/>
      <color rgb="FFFF0000"/>
      <name val="Calibri"/>
      <family val="2"/>
      <scheme val="minor"/>
    </font>
    <font>
      <b/>
      <sz val="16"/>
      <color theme="1"/>
      <name val="Calibri"/>
      <family val="2"/>
      <scheme val="minor"/>
    </font>
    <font>
      <b/>
      <sz val="18"/>
      <color rgb="FF0430EC"/>
      <name val="Calibri"/>
      <family val="2"/>
      <scheme val="minor"/>
    </font>
    <font>
      <b/>
      <sz val="16"/>
      <color rgb="FF0430EC"/>
      <name val="Calibri"/>
      <family val="2"/>
      <scheme val="minor"/>
    </font>
    <font>
      <b/>
      <sz val="20"/>
      <color theme="1"/>
      <name val="Calibri"/>
      <family val="2"/>
      <scheme val="minor"/>
    </font>
    <font>
      <b/>
      <sz val="16"/>
      <name val="Calibri"/>
      <family val="2"/>
      <scheme val="minor"/>
    </font>
    <font>
      <sz val="14"/>
      <color theme="1"/>
      <name val="Calibri"/>
      <family val="2"/>
      <scheme val="minor"/>
    </font>
    <font>
      <b/>
      <sz val="11"/>
      <color theme="1"/>
      <name val="Calibri"/>
      <family val="2"/>
    </font>
    <font>
      <b/>
      <sz val="16"/>
      <color rgb="FFFF0000"/>
      <name val="Calibri"/>
      <family val="2"/>
      <scheme val="minor"/>
    </font>
    <font>
      <sz val="11"/>
      <color rgb="FF9C570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font>
    <font>
      <b/>
      <sz val="11"/>
      <color indexed="8"/>
      <name val="Calibri"/>
      <family val="2"/>
    </font>
    <font>
      <sz val="12"/>
      <color theme="1"/>
      <name val="Calibri"/>
      <family val="2"/>
    </font>
    <font>
      <sz val="11"/>
      <name val="Calibri"/>
      <family val="2"/>
    </font>
    <font>
      <b/>
      <sz val="11"/>
      <name val="Calibri"/>
      <family val="2"/>
    </font>
    <font>
      <sz val="11"/>
      <color theme="1"/>
      <name val="Calibri"/>
      <family val="2"/>
    </font>
    <font>
      <sz val="14"/>
      <name val="Calibri"/>
      <family val="2"/>
      <scheme val="minor"/>
    </font>
    <font>
      <b/>
      <sz val="10"/>
      <color theme="1"/>
      <name val="Arial"/>
      <family val="2"/>
    </font>
    <font>
      <sz val="10"/>
      <name val="Arial"/>
      <family val="2"/>
      <charset val="178"/>
    </font>
    <font>
      <b/>
      <sz val="10"/>
      <name val="Arial"/>
      <family val="2"/>
      <charset val="178"/>
    </font>
    <font>
      <b/>
      <sz val="10"/>
      <name val="Arial"/>
      <family val="2"/>
    </font>
    <font>
      <sz val="11"/>
      <name val="Arial"/>
      <family val="2"/>
    </font>
    <font>
      <sz val="10"/>
      <name val="Arial"/>
      <family val="2"/>
    </font>
    <font>
      <sz val="10"/>
      <name val="Calibri"/>
      <family val="2"/>
      <scheme val="minor"/>
    </font>
    <font>
      <b/>
      <sz val="10"/>
      <name val="Calibri"/>
      <family val="2"/>
      <scheme val="minor"/>
    </font>
    <font>
      <b/>
      <sz val="8"/>
      <name val="Arial"/>
      <family val="2"/>
    </font>
    <font>
      <sz val="8"/>
      <name val="Calibri"/>
      <family val="2"/>
      <scheme val="minor"/>
    </font>
    <font>
      <sz val="12"/>
      <color rgb="FF000000"/>
      <name val="Calibri"/>
      <family val="2"/>
      <scheme val="minor"/>
    </font>
    <font>
      <b/>
      <sz val="12"/>
      <color rgb="FF000000"/>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FFEB9C"/>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diagonal/>
    </border>
    <border>
      <left style="medium">
        <color indexed="64"/>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auto="1"/>
      </right>
      <top/>
      <bottom/>
      <diagonal/>
    </border>
    <border>
      <left/>
      <right style="medium">
        <color auto="1"/>
      </right>
      <top style="medium">
        <color auto="1"/>
      </top>
      <bottom style="medium">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right>
      <top style="thin">
        <color theme="1"/>
      </top>
      <bottom style="thin">
        <color theme="1"/>
      </bottom>
      <diagonal/>
    </border>
    <border>
      <left style="thin">
        <color auto="1"/>
      </left>
      <right style="thin">
        <color auto="1"/>
      </right>
      <top/>
      <bottom/>
      <diagonal/>
    </border>
    <border>
      <left style="thin">
        <color auto="1"/>
      </left>
      <right style="medium">
        <color auto="1"/>
      </right>
      <top/>
      <bottom/>
      <diagonal/>
    </border>
  </borders>
  <cellStyleXfs count="3">
    <xf numFmtId="0" fontId="0" fillId="0" borderId="0"/>
    <xf numFmtId="43" fontId="4" fillId="0" borderId="0" applyFont="0" applyFill="0" applyBorder="0" applyAlignment="0" applyProtection="0"/>
    <xf numFmtId="0" fontId="25" fillId="9" borderId="0" applyNumberFormat="0" applyBorder="0" applyAlignment="0" applyProtection="0"/>
  </cellStyleXfs>
  <cellXfs count="300">
    <xf numFmtId="0" fontId="0" fillId="0" borderId="0" xfId="0"/>
    <xf numFmtId="0" fontId="2" fillId="0" borderId="0" xfId="0" applyFont="1"/>
    <xf numFmtId="0" fontId="0" fillId="0" borderId="0" xfId="0" applyAlignment="1">
      <alignment vertical="top"/>
    </xf>
    <xf numFmtId="0" fontId="0" fillId="0" borderId="0" xfId="0" applyFill="1"/>
    <xf numFmtId="0" fontId="5" fillId="0" borderId="0" xfId="0" applyFont="1" applyAlignment="1">
      <alignment horizontal="center" vertical="center"/>
    </xf>
    <xf numFmtId="0" fontId="5" fillId="0" borderId="0" xfId="0" applyFont="1" applyFill="1" applyAlignment="1">
      <alignment horizontal="center" vertical="center"/>
    </xf>
    <xf numFmtId="164" fontId="2" fillId="0" borderId="0" xfId="0" applyNumberFormat="1" applyFont="1"/>
    <xf numFmtId="0" fontId="9" fillId="0" borderId="0" xfId="0" applyFont="1"/>
    <xf numFmtId="43" fontId="9" fillId="0" borderId="0" xfId="1" applyFont="1"/>
    <xf numFmtId="43" fontId="10" fillId="0" borderId="0" xfId="0" applyNumberFormat="1" applyFont="1" applyAlignment="1">
      <alignment horizontal="center" vertical="center"/>
    </xf>
    <xf numFmtId="4" fontId="2" fillId="0" borderId="0" xfId="0" applyNumberFormat="1" applyFont="1"/>
    <xf numFmtId="3" fontId="0" fillId="0" borderId="0" xfId="0" applyNumberFormat="1"/>
    <xf numFmtId="164" fontId="0" fillId="0" borderId="0" xfId="1" applyNumberFormat="1" applyFont="1"/>
    <xf numFmtId="0" fontId="6" fillId="5" borderId="19" xfId="0" applyFont="1" applyFill="1" applyBorder="1" applyAlignment="1">
      <alignment horizontal="left" vertical="top"/>
    </xf>
    <xf numFmtId="3" fontId="3" fillId="5" borderId="20" xfId="0" applyNumberFormat="1" applyFont="1" applyFill="1" applyBorder="1" applyAlignment="1">
      <alignment horizontal="center" vertical="center"/>
    </xf>
    <xf numFmtId="164" fontId="2" fillId="5" borderId="20" xfId="1" applyNumberFormat="1" applyFont="1" applyFill="1" applyBorder="1" applyAlignment="1">
      <alignment horizontal="center" vertical="center"/>
    </xf>
    <xf numFmtId="4" fontId="3" fillId="5" borderId="28" xfId="1" applyNumberFormat="1" applyFont="1" applyFill="1" applyBorder="1" applyAlignment="1">
      <alignment horizontal="center" vertical="center"/>
    </xf>
    <xf numFmtId="0" fontId="3" fillId="4" borderId="29" xfId="0" applyFont="1" applyFill="1" applyBorder="1" applyAlignment="1">
      <alignment horizontal="center" vertical="top"/>
    </xf>
    <xf numFmtId="0" fontId="7" fillId="4" borderId="30" xfId="0" applyFont="1" applyFill="1" applyBorder="1" applyAlignment="1">
      <alignment horizontal="center"/>
    </xf>
    <xf numFmtId="0" fontId="7" fillId="4" borderId="30" xfId="0" applyFont="1" applyFill="1" applyBorder="1" applyAlignment="1">
      <alignment horizontal="center" vertical="center"/>
    </xf>
    <xf numFmtId="3" fontId="7" fillId="4" borderId="30" xfId="0" applyNumberFormat="1" applyFont="1" applyFill="1" applyBorder="1" applyAlignment="1">
      <alignment horizontal="center" vertical="center"/>
    </xf>
    <xf numFmtId="164" fontId="7" fillId="4" borderId="30" xfId="1" applyNumberFormat="1" applyFont="1" applyFill="1" applyBorder="1" applyAlignment="1">
      <alignment horizontal="center" vertical="center"/>
    </xf>
    <xf numFmtId="164" fontId="7" fillId="4" borderId="31" xfId="1" applyNumberFormat="1" applyFont="1" applyFill="1" applyBorder="1" applyAlignment="1">
      <alignment horizontal="center" vertical="center"/>
    </xf>
    <xf numFmtId="0" fontId="11" fillId="7" borderId="19" xfId="0" applyFont="1" applyFill="1" applyBorder="1"/>
    <xf numFmtId="0" fontId="12" fillId="7" borderId="19"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8" xfId="0" applyFont="1" applyFill="1" applyBorder="1" applyAlignment="1">
      <alignment horizontal="center" vertical="center"/>
    </xf>
    <xf numFmtId="0" fontId="11" fillId="7" borderId="28" xfId="0" applyFont="1" applyFill="1" applyBorder="1"/>
    <xf numFmtId="0" fontId="11" fillId="7" borderId="32" xfId="0" applyFont="1" applyFill="1" applyBorder="1"/>
    <xf numFmtId="0" fontId="11" fillId="7" borderId="27" xfId="0" applyFont="1" applyFill="1" applyBorder="1"/>
    <xf numFmtId="0" fontId="12"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6" fillId="7" borderId="33" xfId="0" applyFont="1" applyFill="1" applyBorder="1"/>
    <xf numFmtId="0" fontId="17" fillId="3" borderId="20" xfId="0" applyFont="1" applyFill="1" applyBorder="1" applyAlignment="1">
      <alignment horizontal="center" vertical="center"/>
    </xf>
    <xf numFmtId="0" fontId="11" fillId="0" borderId="0" xfId="0" applyFont="1"/>
    <xf numFmtId="0" fontId="15" fillId="8" borderId="0" xfId="0" applyFont="1" applyFill="1" applyBorder="1" applyAlignment="1">
      <alignment horizontal="center" vertical="center"/>
    </xf>
    <xf numFmtId="0" fontId="12" fillId="5" borderId="19" xfId="0" applyFont="1" applyFill="1" applyBorder="1" applyAlignment="1">
      <alignment horizontal="center" vertical="center"/>
    </xf>
    <xf numFmtId="0" fontId="13" fillId="5" borderId="20" xfId="0" applyFont="1" applyFill="1" applyBorder="1" applyAlignment="1">
      <alignment horizontal="center" vertical="center"/>
    </xf>
    <xf numFmtId="0" fontId="12" fillId="5" borderId="28" xfId="0" applyFont="1" applyFill="1" applyBorder="1" applyAlignment="1">
      <alignment horizontal="center" vertical="center"/>
    </xf>
    <xf numFmtId="165" fontId="20" fillId="3" borderId="26" xfId="1" applyNumberFormat="1" applyFont="1" applyFill="1" applyBorder="1" applyAlignment="1">
      <alignment horizontal="center" vertical="center"/>
    </xf>
    <xf numFmtId="0" fontId="20" fillId="3" borderId="19" xfId="0" applyFont="1" applyFill="1" applyBorder="1" applyAlignment="1">
      <alignment horizontal="center" vertical="center"/>
    </xf>
    <xf numFmtId="39" fontId="0" fillId="0" borderId="0" xfId="0" applyNumberFormat="1"/>
    <xf numFmtId="39" fontId="0" fillId="0" borderId="0" xfId="0" applyNumberFormat="1" applyAlignment="1">
      <alignment horizontal="center" vertical="center"/>
    </xf>
    <xf numFmtId="165" fontId="3" fillId="0" borderId="0" xfId="0" applyNumberFormat="1" applyFont="1" applyAlignment="1">
      <alignment horizontal="center" vertical="center"/>
    </xf>
    <xf numFmtId="39" fontId="19" fillId="0" borderId="0" xfId="0" applyNumberFormat="1" applyFont="1" applyAlignment="1">
      <alignment horizontal="center" vertical="center"/>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18" fillId="0" borderId="24" xfId="0" applyFont="1" applyBorder="1" applyAlignment="1">
      <alignment horizontal="center" vertical="center" wrapText="1"/>
    </xf>
    <xf numFmtId="0" fontId="18" fillId="8" borderId="7" xfId="0" applyFont="1" applyFill="1" applyBorder="1" applyAlignment="1">
      <alignment horizontal="center" vertical="center"/>
    </xf>
    <xf numFmtId="0" fontId="6" fillId="5" borderId="20" xfId="0" applyFont="1" applyFill="1" applyBorder="1" applyAlignment="1">
      <alignment vertical="top" wrapText="1"/>
    </xf>
    <xf numFmtId="3" fontId="1" fillId="5" borderId="20" xfId="0" applyNumberFormat="1" applyFont="1" applyFill="1" applyBorder="1" applyAlignment="1">
      <alignment horizontal="center" vertical="center"/>
    </xf>
    <xf numFmtId="164" fontId="1" fillId="5" borderId="20" xfId="1" applyNumberFormat="1" applyFont="1" applyFill="1" applyBorder="1" applyAlignment="1">
      <alignment horizontal="center" vertical="center"/>
    </xf>
    <xf numFmtId="4" fontId="1" fillId="5" borderId="28" xfId="1" applyNumberFormat="1" applyFont="1" applyFill="1" applyBorder="1" applyAlignment="1">
      <alignment horizontal="center" vertical="center"/>
    </xf>
    <xf numFmtId="0" fontId="15" fillId="0" borderId="0" xfId="0" applyFont="1" applyAlignment="1">
      <alignment horizontal="center" vertical="center"/>
    </xf>
    <xf numFmtId="0" fontId="22" fillId="0" borderId="0" xfId="0" applyFont="1"/>
    <xf numFmtId="0" fontId="0" fillId="0" borderId="1" xfId="0" applyBorder="1" applyAlignment="1">
      <alignment horizontal="left" vertical="top" wrapText="1"/>
    </xf>
    <xf numFmtId="0" fontId="6" fillId="5" borderId="19" xfId="0" applyFont="1" applyFill="1" applyBorder="1" applyAlignment="1">
      <alignment vertical="top"/>
    </xf>
    <xf numFmtId="0" fontId="6" fillId="5" borderId="20" xfId="0" applyFont="1" applyFill="1" applyBorder="1" applyAlignment="1">
      <alignment vertical="top"/>
    </xf>
    <xf numFmtId="0" fontId="17" fillId="0" borderId="25" xfId="0" applyFont="1" applyBorder="1" applyAlignment="1">
      <alignment horizontal="center" vertical="center" wrapText="1"/>
    </xf>
    <xf numFmtId="0" fontId="24" fillId="8" borderId="0" xfId="0" applyFont="1" applyFill="1" applyBorder="1" applyAlignment="1">
      <alignment horizontal="center" vertical="center"/>
    </xf>
    <xf numFmtId="165" fontId="18" fillId="0" borderId="26" xfId="1" applyNumberFormat="1" applyFont="1" applyFill="1" applyBorder="1" applyAlignment="1">
      <alignment horizontal="center" vertical="center" wrapText="1"/>
    </xf>
    <xf numFmtId="0" fontId="18" fillId="8" borderId="8" xfId="0" applyFont="1" applyFill="1" applyBorder="1" applyAlignment="1">
      <alignment horizontal="center" vertical="center"/>
    </xf>
    <xf numFmtId="0" fontId="3" fillId="4" borderId="16" xfId="0" applyFont="1" applyFill="1" applyBorder="1" applyAlignment="1">
      <alignment horizontal="center" vertical="center"/>
    </xf>
    <xf numFmtId="0" fontId="3" fillId="10" borderId="3" xfId="0" applyFont="1" applyFill="1" applyBorder="1" applyAlignment="1">
      <alignment horizontal="left" vertical="center"/>
    </xf>
    <xf numFmtId="0" fontId="3" fillId="4" borderId="3" xfId="0" applyFont="1" applyFill="1" applyBorder="1" applyAlignment="1">
      <alignment horizontal="center" vertical="center"/>
    </xf>
    <xf numFmtId="0" fontId="3" fillId="4" borderId="3" xfId="2" applyFont="1" applyFill="1" applyBorder="1" applyAlignment="1">
      <alignment horizontal="center" vertical="center"/>
    </xf>
    <xf numFmtId="4" fontId="3" fillId="4" borderId="3" xfId="0" applyNumberFormat="1" applyFont="1" applyFill="1" applyBorder="1" applyAlignment="1">
      <alignment horizontal="center" vertical="center"/>
    </xf>
    <xf numFmtId="164" fontId="3" fillId="4" borderId="13" xfId="1" applyNumberFormat="1" applyFont="1" applyFill="1" applyBorder="1" applyAlignment="1">
      <alignment horizontal="center" vertical="center"/>
    </xf>
    <xf numFmtId="0" fontId="1" fillId="11" borderId="1" xfId="0" applyFont="1" applyFill="1" applyBorder="1" applyAlignment="1">
      <alignment horizontal="center" vertical="center"/>
    </xf>
    <xf numFmtId="0" fontId="4" fillId="11" borderId="1" xfId="2" applyFont="1" applyFill="1" applyBorder="1" applyAlignment="1">
      <alignment horizontal="center" vertical="center"/>
    </xf>
    <xf numFmtId="4" fontId="22" fillId="11" borderId="1" xfId="0" applyNumberFormat="1" applyFont="1" applyFill="1" applyBorder="1" applyAlignment="1">
      <alignment horizontal="center" vertical="center"/>
    </xf>
    <xf numFmtId="43" fontId="1" fillId="11" borderId="10" xfId="1" applyFont="1" applyFill="1" applyBorder="1" applyAlignment="1">
      <alignment horizontal="center" vertical="center"/>
    </xf>
    <xf numFmtId="0" fontId="2" fillId="12" borderId="9" xfId="0" applyFont="1" applyFill="1" applyBorder="1" applyAlignment="1">
      <alignment horizontal="center" vertical="center"/>
    </xf>
    <xf numFmtId="0" fontId="26" fillId="12" borderId="1" xfId="0" applyFont="1" applyFill="1" applyBorder="1" applyAlignment="1">
      <alignment horizontal="left" vertical="top" wrapText="1"/>
    </xf>
    <xf numFmtId="0" fontId="0" fillId="12" borderId="1" xfId="0" applyFill="1" applyBorder="1" applyAlignment="1">
      <alignment horizontal="center" vertical="center"/>
    </xf>
    <xf numFmtId="164" fontId="0" fillId="12" borderId="1" xfId="0" applyNumberFormat="1" applyFill="1" applyBorder="1" applyAlignment="1">
      <alignment horizontal="center" vertical="center"/>
    </xf>
    <xf numFmtId="164" fontId="2" fillId="12" borderId="10" xfId="0" applyNumberFormat="1" applyFont="1" applyFill="1" applyBorder="1" applyAlignment="1">
      <alignment horizontal="center" vertical="center"/>
    </xf>
    <xf numFmtId="0" fontId="0" fillId="12" borderId="1" xfId="0" applyFill="1" applyBorder="1" applyAlignment="1">
      <alignment horizontal="left" vertical="top" wrapText="1"/>
    </xf>
    <xf numFmtId="0" fontId="0" fillId="12" borderId="1" xfId="2" applyFont="1" applyFill="1" applyBorder="1" applyAlignment="1">
      <alignment horizontal="center" vertical="center"/>
    </xf>
    <xf numFmtId="0" fontId="2" fillId="0" borderId="9" xfId="0" applyFont="1" applyBorder="1" applyAlignment="1">
      <alignment horizontal="center" vertical="center"/>
    </xf>
    <xf numFmtId="0" fontId="0" fillId="0" borderId="1" xfId="0" applyBorder="1" applyAlignment="1">
      <alignment horizontal="center" vertical="center"/>
    </xf>
    <xf numFmtId="3" fontId="4" fillId="0" borderId="1" xfId="1" applyNumberFormat="1" applyFont="1" applyFill="1" applyBorder="1" applyAlignment="1">
      <alignment horizontal="center" vertical="center"/>
    </xf>
    <xf numFmtId="164" fontId="4" fillId="0" borderId="1" xfId="0" applyNumberFormat="1" applyFont="1" applyBorder="1" applyAlignment="1">
      <alignment horizontal="center" vertical="center"/>
    </xf>
    <xf numFmtId="0" fontId="3" fillId="6" borderId="14" xfId="0" applyFont="1" applyFill="1" applyBorder="1" applyAlignment="1">
      <alignment horizontal="center" vertical="center"/>
    </xf>
    <xf numFmtId="0" fontId="4" fillId="6" borderId="14" xfId="2" applyFont="1" applyFill="1" applyBorder="1" applyAlignment="1">
      <alignment horizontal="center" vertical="center"/>
    </xf>
    <xf numFmtId="4" fontId="28" fillId="6" borderId="14" xfId="0" applyNumberFormat="1" applyFont="1" applyFill="1" applyBorder="1" applyAlignment="1">
      <alignment horizontal="center" vertical="center"/>
    </xf>
    <xf numFmtId="164" fontId="3" fillId="6" borderId="18" xfId="0" applyNumberFormat="1" applyFont="1" applyFill="1" applyBorder="1" applyAlignment="1">
      <alignment horizontal="center" vertical="center"/>
    </xf>
    <xf numFmtId="0" fontId="4" fillId="0" borderId="1" xfId="2" applyFont="1" applyFill="1" applyBorder="1" applyAlignment="1">
      <alignment horizontal="center" vertical="center"/>
    </xf>
    <xf numFmtId="166" fontId="4" fillId="0" borderId="1" xfId="0" applyNumberFormat="1" applyFont="1" applyBorder="1" applyAlignment="1">
      <alignment horizontal="center" vertical="center"/>
    </xf>
    <xf numFmtId="164" fontId="3" fillId="0" borderId="10" xfId="0" applyNumberFormat="1" applyFont="1" applyBorder="1" applyAlignment="1">
      <alignment horizontal="center" vertical="center"/>
    </xf>
    <xf numFmtId="0" fontId="0" fillId="0" borderId="1" xfId="0" applyBorder="1" applyAlignment="1">
      <alignment horizontal="center" vertical="top"/>
    </xf>
    <xf numFmtId="0" fontId="0" fillId="0" borderId="1" xfId="2" applyFont="1" applyFill="1" applyBorder="1" applyAlignment="1">
      <alignment horizontal="center" vertical="top"/>
    </xf>
    <xf numFmtId="166" fontId="0" fillId="0" borderId="1" xfId="0" applyNumberFormat="1" applyBorder="1" applyAlignment="1">
      <alignment horizontal="center" vertical="top"/>
    </xf>
    <xf numFmtId="0" fontId="0" fillId="0" borderId="1" xfId="2" applyFont="1" applyFill="1" applyBorder="1" applyAlignment="1">
      <alignment horizontal="center" vertical="center"/>
    </xf>
    <xf numFmtId="166" fontId="0" fillId="0" borderId="1" xfId="0" applyNumberFormat="1" applyBorder="1" applyAlignment="1">
      <alignment horizontal="center" vertical="center"/>
    </xf>
    <xf numFmtId="0" fontId="26" fillId="0" borderId="1" xfId="2" applyFont="1" applyFill="1" applyBorder="1" applyAlignment="1">
      <alignment horizontal="center" vertical="center"/>
    </xf>
    <xf numFmtId="0" fontId="31" fillId="12" borderId="1" xfId="0" applyFont="1" applyFill="1" applyBorder="1" applyAlignment="1">
      <alignment horizontal="left" vertical="top" wrapText="1"/>
    </xf>
    <xf numFmtId="164" fontId="3" fillId="12" borderId="10" xfId="0" applyNumberFormat="1" applyFont="1" applyFill="1" applyBorder="1" applyAlignment="1">
      <alignment horizontal="center" vertical="center"/>
    </xf>
    <xf numFmtId="0" fontId="2" fillId="6" borderId="14" xfId="0" applyFont="1" applyFill="1" applyBorder="1" applyAlignment="1">
      <alignment vertical="top" wrapText="1"/>
    </xf>
    <xf numFmtId="164" fontId="4" fillId="6" borderId="14" xfId="0" applyNumberFormat="1" applyFont="1" applyFill="1" applyBorder="1" applyAlignment="1">
      <alignment horizontal="center" vertical="center"/>
    </xf>
    <xf numFmtId="164" fontId="0" fillId="6" borderId="18" xfId="0" applyNumberFormat="1" applyFill="1" applyBorder="1" applyAlignment="1">
      <alignment horizontal="center" vertical="center"/>
    </xf>
    <xf numFmtId="0" fontId="32" fillId="12" borderId="1" xfId="0" applyFont="1" applyFill="1" applyBorder="1" applyAlignment="1">
      <alignment horizontal="left" vertical="top" wrapText="1"/>
    </xf>
    <xf numFmtId="0" fontId="2" fillId="6" borderId="14" xfId="0" applyFont="1" applyFill="1" applyBorder="1" applyAlignment="1">
      <alignment horizontal="center" vertical="center"/>
    </xf>
    <xf numFmtId="0" fontId="0" fillId="6" borderId="14" xfId="2" applyFont="1" applyFill="1" applyBorder="1" applyAlignment="1">
      <alignment horizontal="center" vertical="center"/>
    </xf>
    <xf numFmtId="4" fontId="0" fillId="6" borderId="14" xfId="0" applyNumberFormat="1" applyFill="1" applyBorder="1" applyAlignment="1">
      <alignment horizontal="center" vertical="center"/>
    </xf>
    <xf numFmtId="4" fontId="0" fillId="6" borderId="18" xfId="0" applyNumberFormat="1" applyFill="1" applyBorder="1" applyAlignment="1">
      <alignment horizontal="center" vertical="center"/>
    </xf>
    <xf numFmtId="0" fontId="34" fillId="0" borderId="1" xfId="0" applyFont="1" applyBorder="1" applyAlignment="1">
      <alignment horizontal="left" vertical="top" wrapText="1"/>
    </xf>
    <xf numFmtId="4" fontId="3" fillId="0" borderId="10" xfId="0" applyNumberFormat="1" applyFont="1" applyBorder="1" applyAlignment="1">
      <alignment horizontal="center" vertical="center"/>
    </xf>
    <xf numFmtId="0" fontId="26" fillId="0" borderId="1" xfId="0" applyFont="1" applyBorder="1" applyAlignment="1">
      <alignment horizontal="left" vertical="top" wrapText="1"/>
    </xf>
    <xf numFmtId="164" fontId="0" fillId="0" borderId="1" xfId="0" applyNumberFormat="1" applyBorder="1" applyAlignment="1">
      <alignment horizontal="center" vertical="center"/>
    </xf>
    <xf numFmtId="164" fontId="2" fillId="0" borderId="10" xfId="0" applyNumberFormat="1" applyFont="1" applyBorder="1" applyAlignment="1">
      <alignment horizontal="center" vertical="center"/>
    </xf>
    <xf numFmtId="0" fontId="4" fillId="0" borderId="1" xfId="2" applyFont="1" applyFill="1" applyBorder="1" applyAlignment="1">
      <alignment horizontal="center" vertical="top"/>
    </xf>
    <xf numFmtId="166" fontId="4" fillId="0" borderId="1" xfId="0" applyNumberFormat="1" applyFont="1" applyBorder="1" applyAlignment="1">
      <alignment horizontal="center" vertical="top"/>
    </xf>
    <xf numFmtId="0" fontId="3" fillId="0" borderId="7" xfId="0" applyFont="1" applyBorder="1" applyAlignment="1">
      <alignment horizontal="center" vertical="center"/>
    </xf>
    <xf numFmtId="0" fontId="2" fillId="11" borderId="1" xfId="0" applyFont="1" applyFill="1" applyBorder="1" applyAlignment="1">
      <alignment horizontal="center" vertical="center"/>
    </xf>
    <xf numFmtId="0" fontId="0" fillId="11" borderId="1" xfId="2" applyFont="1" applyFill="1" applyBorder="1" applyAlignment="1">
      <alignment horizontal="center" vertical="center"/>
    </xf>
    <xf numFmtId="4" fontId="0" fillId="11" borderId="1" xfId="0" applyNumberFormat="1" applyFill="1" applyBorder="1" applyAlignment="1">
      <alignment horizontal="center" vertical="center"/>
    </xf>
    <xf numFmtId="43" fontId="2" fillId="11" borderId="10" xfId="1" applyFont="1" applyFill="1" applyBorder="1" applyAlignment="1">
      <alignment horizontal="center" vertical="center"/>
    </xf>
    <xf numFmtId="167" fontId="2" fillId="0" borderId="10" xfId="1" applyNumberFormat="1" applyFont="1" applyBorder="1" applyAlignment="1">
      <alignment horizontal="center" vertical="center"/>
    </xf>
    <xf numFmtId="0" fontId="29" fillId="0" borderId="1" xfId="0" applyFont="1" applyBorder="1" applyAlignment="1">
      <alignment horizontal="left" vertical="top" wrapText="1"/>
    </xf>
    <xf numFmtId="0" fontId="1" fillId="11" borderId="14" xfId="0" applyFont="1" applyFill="1" applyBorder="1" applyAlignment="1">
      <alignment horizontal="center" vertical="center"/>
    </xf>
    <xf numFmtId="0" fontId="4" fillId="11" borderId="14" xfId="2" applyFont="1" applyFill="1" applyBorder="1" applyAlignment="1">
      <alignment horizontal="center" vertical="center"/>
    </xf>
    <xf numFmtId="4" fontId="22" fillId="11" borderId="14" xfId="0" applyNumberFormat="1" applyFont="1" applyFill="1" applyBorder="1" applyAlignment="1">
      <alignment horizontal="center" vertical="center"/>
    </xf>
    <xf numFmtId="43" fontId="1" fillId="11" borderId="18" xfId="1" applyFont="1" applyFill="1" applyBorder="1" applyAlignment="1">
      <alignment horizontal="center" vertical="center"/>
    </xf>
    <xf numFmtId="3" fontId="4" fillId="0" borderId="1" xfId="2" applyNumberFormat="1" applyFont="1" applyFill="1" applyBorder="1" applyAlignment="1">
      <alignment horizontal="center" vertical="center"/>
    </xf>
    <xf numFmtId="4" fontId="4" fillId="0" borderId="1" xfId="0" applyNumberFormat="1" applyFont="1" applyBorder="1" applyAlignment="1">
      <alignment horizontal="center" vertical="center"/>
    </xf>
    <xf numFmtId="167" fontId="3" fillId="0" borderId="10" xfId="1" applyNumberFormat="1" applyFont="1" applyBorder="1" applyAlignment="1">
      <alignment horizontal="center" vertical="center"/>
    </xf>
    <xf numFmtId="0" fontId="0" fillId="12" borderId="2" xfId="0" applyFill="1" applyBorder="1" applyAlignment="1">
      <alignment horizontal="left" vertical="top" wrapText="1"/>
    </xf>
    <xf numFmtId="0" fontId="0" fillId="12" borderId="2" xfId="0" applyFill="1" applyBorder="1" applyAlignment="1">
      <alignment horizontal="center" vertical="center"/>
    </xf>
    <xf numFmtId="0" fontId="0" fillId="12" borderId="2" xfId="2" applyFont="1" applyFill="1" applyBorder="1" applyAlignment="1">
      <alignment horizontal="center" vertical="center"/>
    </xf>
    <xf numFmtId="164" fontId="0" fillId="12" borderId="2" xfId="0" applyNumberFormat="1" applyFill="1" applyBorder="1" applyAlignment="1">
      <alignment horizontal="center" vertical="center"/>
    </xf>
    <xf numFmtId="164" fontId="2" fillId="12" borderId="15" xfId="0" applyNumberFormat="1" applyFont="1" applyFill="1" applyBorder="1" applyAlignment="1">
      <alignment horizontal="center" vertical="center"/>
    </xf>
    <xf numFmtId="0" fontId="2" fillId="0" borderId="11" xfId="0" applyFont="1" applyBorder="1" applyAlignment="1">
      <alignment horizontal="center" vertical="center"/>
    </xf>
    <xf numFmtId="0" fontId="0" fillId="0" borderId="2" xfId="0" applyBorder="1" applyAlignment="1">
      <alignment horizontal="center" vertical="top"/>
    </xf>
    <xf numFmtId="0" fontId="0" fillId="0" borderId="2" xfId="2" applyFont="1" applyFill="1" applyBorder="1" applyAlignment="1">
      <alignment horizontal="center" vertical="top"/>
    </xf>
    <xf numFmtId="166" fontId="0" fillId="0" borderId="2" xfId="0" applyNumberFormat="1" applyBorder="1" applyAlignment="1">
      <alignment horizontal="center" vertical="top"/>
    </xf>
    <xf numFmtId="164" fontId="3" fillId="0" borderId="15" xfId="0" applyNumberFormat="1" applyFont="1" applyBorder="1" applyAlignment="1">
      <alignment horizontal="center" vertical="center"/>
    </xf>
    <xf numFmtId="0" fontId="2" fillId="12" borderId="11" xfId="0" applyFont="1" applyFill="1" applyBorder="1" applyAlignment="1">
      <alignment horizontal="center" vertical="center"/>
    </xf>
    <xf numFmtId="164" fontId="4" fillId="12" borderId="2" xfId="0" applyNumberFormat="1" applyFont="1" applyFill="1" applyBorder="1" applyAlignment="1">
      <alignment horizontal="center" vertical="center"/>
    </xf>
    <xf numFmtId="164" fontId="3" fillId="12" borderId="15" xfId="0" applyNumberFormat="1" applyFont="1" applyFill="1" applyBorder="1" applyAlignment="1">
      <alignment horizontal="center" vertical="center"/>
    </xf>
    <xf numFmtId="166" fontId="0" fillId="12" borderId="1" xfId="0" applyNumberFormat="1" applyFill="1" applyBorder="1" applyAlignment="1">
      <alignment horizontal="center" vertical="center"/>
    </xf>
    <xf numFmtId="0" fontId="34" fillId="12" borderId="2" xfId="0" applyFont="1" applyFill="1" applyBorder="1" applyAlignment="1">
      <alignment horizontal="left" vertical="top" wrapText="1"/>
    </xf>
    <xf numFmtId="0" fontId="0" fillId="0" borderId="2" xfId="2" applyFont="1" applyFill="1" applyBorder="1" applyAlignment="1">
      <alignment horizontal="center" vertical="center"/>
    </xf>
    <xf numFmtId="164" fontId="0" fillId="0" borderId="2" xfId="0" applyNumberFormat="1" applyBorder="1" applyAlignment="1">
      <alignment horizontal="center" vertical="center"/>
    </xf>
    <xf numFmtId="164" fontId="2" fillId="0" borderId="15" xfId="0" applyNumberFormat="1" applyFont="1" applyBorder="1" applyAlignment="1">
      <alignment horizontal="center" vertical="center"/>
    </xf>
    <xf numFmtId="0" fontId="34" fillId="0" borderId="2" xfId="0" applyFont="1" applyBorder="1" applyAlignment="1">
      <alignment horizontal="left" vertical="top" wrapText="1"/>
    </xf>
    <xf numFmtId="0" fontId="2" fillId="0" borderId="12" xfId="0" applyFont="1" applyBorder="1" applyAlignment="1">
      <alignment horizontal="center" vertical="center"/>
    </xf>
    <xf numFmtId="0" fontId="32" fillId="0" borderId="2" xfId="0" applyFont="1" applyBorder="1" applyAlignment="1">
      <alignment horizontal="left" vertical="top" wrapText="1"/>
    </xf>
    <xf numFmtId="4" fontId="3" fillId="0" borderId="15" xfId="0" applyNumberFormat="1" applyFont="1" applyBorder="1" applyAlignment="1">
      <alignment horizontal="center" vertical="center"/>
    </xf>
    <xf numFmtId="0" fontId="2" fillId="0" borderId="16" xfId="0" applyFont="1" applyBorder="1" applyAlignment="1">
      <alignment horizontal="center" vertical="center"/>
    </xf>
    <xf numFmtId="0" fontId="26" fillId="0" borderId="2" xfId="0" applyFont="1" applyBorder="1" applyAlignment="1">
      <alignment horizontal="left" vertical="top" wrapText="1"/>
    </xf>
    <xf numFmtId="0" fontId="0" fillId="0" borderId="2" xfId="0" applyBorder="1" applyAlignment="1">
      <alignment horizontal="center" vertical="center"/>
    </xf>
    <xf numFmtId="0" fontId="2" fillId="11" borderId="14" xfId="0" applyFont="1" applyFill="1" applyBorder="1" applyAlignment="1">
      <alignment horizontal="center" vertical="center"/>
    </xf>
    <xf numFmtId="0" fontId="0" fillId="11" borderId="14" xfId="2" applyFont="1" applyFill="1" applyBorder="1" applyAlignment="1">
      <alignment horizontal="center" vertical="center"/>
    </xf>
    <xf numFmtId="4" fontId="0" fillId="11" borderId="14" xfId="0" applyNumberFormat="1" applyFill="1" applyBorder="1" applyAlignment="1">
      <alignment horizontal="center" vertical="center"/>
    </xf>
    <xf numFmtId="43" fontId="2" fillId="11" borderId="18" xfId="1" applyFont="1" applyFill="1" applyBorder="1" applyAlignment="1">
      <alignment horizontal="center" vertical="center"/>
    </xf>
    <xf numFmtId="0" fontId="0" fillId="0" borderId="2" xfId="0" applyBorder="1" applyAlignment="1">
      <alignment horizontal="left" vertical="top" wrapText="1"/>
    </xf>
    <xf numFmtId="0" fontId="0" fillId="12" borderId="1" xfId="0" applyFill="1" applyBorder="1" applyAlignment="1">
      <alignment horizontal="left" vertical="center" wrapText="1"/>
    </xf>
    <xf numFmtId="164" fontId="2" fillId="0" borderId="15" xfId="0" applyNumberFormat="1" applyFont="1" applyBorder="1" applyAlignment="1">
      <alignment horizontal="center" vertical="top"/>
    </xf>
    <xf numFmtId="0" fontId="2" fillId="0" borderId="9" xfId="0" applyFont="1" applyBorder="1" applyAlignment="1">
      <alignment horizontal="center" vertical="top"/>
    </xf>
    <xf numFmtId="0" fontId="0" fillId="0" borderId="3" xfId="0" applyBorder="1" applyAlignment="1">
      <alignment horizontal="left" vertical="top" wrapText="1"/>
    </xf>
    <xf numFmtId="0" fontId="0" fillId="0" borderId="3" xfId="0" applyBorder="1" applyAlignment="1">
      <alignment horizontal="center" vertical="center"/>
    </xf>
    <xf numFmtId="0" fontId="0" fillId="0" borderId="3" xfId="2" applyFont="1" applyFill="1" applyBorder="1" applyAlignment="1">
      <alignment horizontal="center" vertical="center"/>
    </xf>
    <xf numFmtId="164" fontId="0" fillId="0" borderId="3" xfId="0" applyNumberFormat="1" applyBorder="1" applyAlignment="1">
      <alignment horizontal="center" vertical="center"/>
    </xf>
    <xf numFmtId="167" fontId="2" fillId="0" borderId="13" xfId="1" applyNumberFormat="1" applyFont="1" applyBorder="1" applyAlignment="1">
      <alignment horizontal="center" vertical="center"/>
    </xf>
    <xf numFmtId="0" fontId="0" fillId="0" borderId="1" xfId="0" applyBorder="1" applyAlignment="1">
      <alignment horizontal="left" vertical="center" wrapText="1"/>
    </xf>
    <xf numFmtId="166" fontId="0" fillId="0" borderId="2" xfId="0" applyNumberFormat="1" applyBorder="1" applyAlignment="1">
      <alignment horizontal="center" vertical="center"/>
    </xf>
    <xf numFmtId="166" fontId="0" fillId="12" borderId="2" xfId="0" applyNumberFormat="1" applyFill="1" applyBorder="1" applyAlignment="1">
      <alignment horizontal="center" vertical="center"/>
    </xf>
    <xf numFmtId="0" fontId="4" fillId="0" borderId="2" xfId="2" applyFont="1" applyFill="1" applyBorder="1" applyAlignment="1">
      <alignment horizontal="center" vertical="center"/>
    </xf>
    <xf numFmtId="166" fontId="4" fillId="0" borderId="2" xfId="0" applyNumberFormat="1" applyFont="1" applyBorder="1" applyAlignment="1">
      <alignment horizontal="center" vertical="center"/>
    </xf>
    <xf numFmtId="0" fontId="3" fillId="10" borderId="3" xfId="0" applyFont="1" applyFill="1" applyBorder="1" applyAlignment="1">
      <alignment horizontal="left" vertical="top"/>
    </xf>
    <xf numFmtId="0" fontId="26" fillId="12" borderId="2" xfId="0" applyFont="1" applyFill="1" applyBorder="1" applyAlignment="1">
      <alignment horizontal="left" vertical="top" wrapText="1"/>
    </xf>
    <xf numFmtId="0" fontId="4" fillId="12" borderId="1" xfId="2" applyFont="1" applyFill="1" applyBorder="1" applyAlignment="1">
      <alignment horizontal="center" vertical="center"/>
    </xf>
    <xf numFmtId="164" fontId="4" fillId="12" borderId="1" xfId="0" applyNumberFormat="1" applyFont="1" applyFill="1" applyBorder="1" applyAlignment="1">
      <alignment horizontal="center" vertical="center"/>
    </xf>
    <xf numFmtId="0" fontId="2" fillId="13" borderId="19" xfId="0" applyFont="1" applyFill="1" applyBorder="1" applyAlignment="1">
      <alignment horizontal="center" vertical="center"/>
    </xf>
    <xf numFmtId="0" fontId="6" fillId="13" borderId="20" xfId="0" applyFont="1" applyFill="1" applyBorder="1" applyAlignment="1">
      <alignment horizontal="center" vertical="center" wrapText="1"/>
    </xf>
    <xf numFmtId="0" fontId="26" fillId="13" borderId="20" xfId="0" applyFont="1" applyFill="1" applyBorder="1" applyAlignment="1">
      <alignment horizontal="center" vertical="center"/>
    </xf>
    <xf numFmtId="0" fontId="26" fillId="13" borderId="20" xfId="2" applyFont="1" applyFill="1" applyBorder="1" applyAlignment="1">
      <alignment horizontal="center" vertical="center"/>
    </xf>
    <xf numFmtId="3" fontId="26" fillId="13" borderId="28" xfId="0" applyNumberFormat="1" applyFont="1" applyFill="1" applyBorder="1" applyAlignment="1">
      <alignment horizontal="center" vertical="center"/>
    </xf>
    <xf numFmtId="167" fontId="7" fillId="13" borderId="21" xfId="1" applyNumberFormat="1" applyFont="1" applyFill="1" applyBorder="1" applyAlignment="1">
      <alignment horizontal="center" vertical="center"/>
    </xf>
    <xf numFmtId="0" fontId="1" fillId="13" borderId="9" xfId="0" applyFont="1" applyFill="1" applyBorder="1" applyAlignment="1">
      <alignment horizontal="center" vertical="center"/>
    </xf>
    <xf numFmtId="167" fontId="6" fillId="13" borderId="10" xfId="1" applyNumberFormat="1" applyFont="1" applyFill="1" applyBorder="1" applyAlignment="1">
      <alignment horizontal="center" vertical="center"/>
    </xf>
    <xf numFmtId="0" fontId="6" fillId="13" borderId="36" xfId="0" applyFont="1" applyFill="1" applyBorder="1" applyAlignment="1">
      <alignment horizontal="center" vertical="center" wrapText="1"/>
    </xf>
    <xf numFmtId="0" fontId="35" fillId="13" borderId="14" xfId="0" applyFont="1" applyFill="1" applyBorder="1" applyAlignment="1">
      <alignment horizontal="center" vertical="center"/>
    </xf>
    <xf numFmtId="0" fontId="35" fillId="13" borderId="14" xfId="2" applyFont="1" applyFill="1" applyBorder="1" applyAlignment="1">
      <alignment horizontal="center" vertical="center"/>
    </xf>
    <xf numFmtId="3" fontId="35" fillId="13" borderId="34" xfId="0" applyNumberFormat="1" applyFont="1" applyFill="1" applyBorder="1" applyAlignment="1">
      <alignment horizontal="center" vertical="center"/>
    </xf>
    <xf numFmtId="0" fontId="23" fillId="12" borderId="1" xfId="0" applyFont="1" applyFill="1" applyBorder="1" applyAlignment="1">
      <alignment horizontal="left" vertical="center" wrapText="1"/>
    </xf>
    <xf numFmtId="0" fontId="36" fillId="12" borderId="9" xfId="0" applyFont="1" applyFill="1" applyBorder="1" applyAlignment="1">
      <alignment horizontal="center" vertical="center" wrapText="1" readingOrder="1"/>
    </xf>
    <xf numFmtId="0" fontId="37" fillId="12" borderId="1" xfId="0" applyFont="1" applyFill="1" applyBorder="1" applyAlignment="1">
      <alignment horizontal="left" vertical="center" wrapText="1" readingOrder="1"/>
    </xf>
    <xf numFmtId="1" fontId="40" fillId="12" borderId="1" xfId="1" applyNumberFormat="1" applyFont="1" applyFill="1" applyBorder="1" applyAlignment="1" applyProtection="1">
      <alignment horizontal="center" vertical="center" shrinkToFit="1"/>
    </xf>
    <xf numFmtId="164" fontId="41" fillId="12" borderId="1" xfId="1" applyNumberFormat="1" applyFont="1" applyFill="1" applyBorder="1" applyAlignment="1" applyProtection="1">
      <alignment horizontal="center" vertical="center" shrinkToFit="1" readingOrder="1"/>
      <protection locked="0"/>
    </xf>
    <xf numFmtId="0" fontId="2" fillId="12" borderId="9" xfId="0" applyFont="1" applyFill="1" applyBorder="1" applyAlignment="1">
      <alignment horizontal="center" vertical="top"/>
    </xf>
    <xf numFmtId="4" fontId="3" fillId="12" borderId="10" xfId="0" applyNumberFormat="1" applyFont="1" applyFill="1" applyBorder="1" applyAlignment="1">
      <alignment horizontal="center" vertical="center"/>
    </xf>
    <xf numFmtId="3" fontId="42" fillId="0" borderId="1" xfId="0" applyNumberFormat="1" applyFont="1" applyBorder="1" applyAlignment="1">
      <alignment horizontal="left" vertical="center" wrapText="1"/>
    </xf>
    <xf numFmtId="3" fontId="0" fillId="0" borderId="1" xfId="0" applyNumberFormat="1" applyBorder="1" applyAlignment="1">
      <alignment horizontal="center" vertical="center"/>
    </xf>
    <xf numFmtId="3" fontId="2" fillId="0" borderId="10" xfId="0" applyNumberFormat="1" applyFont="1" applyBorder="1" applyAlignment="1">
      <alignment horizontal="center" vertical="center"/>
    </xf>
    <xf numFmtId="0" fontId="2" fillId="13" borderId="37" xfId="0" applyFont="1" applyFill="1" applyBorder="1" applyAlignment="1">
      <alignment horizontal="center" vertical="center"/>
    </xf>
    <xf numFmtId="0" fontId="6" fillId="13" borderId="38" xfId="0" applyFont="1" applyFill="1" applyBorder="1" applyAlignment="1">
      <alignment horizontal="center" vertical="center" wrapText="1"/>
    </xf>
    <xf numFmtId="0" fontId="26" fillId="13" borderId="38" xfId="0" applyFont="1" applyFill="1" applyBorder="1" applyAlignment="1">
      <alignment horizontal="center" vertical="center"/>
    </xf>
    <xf numFmtId="0" fontId="26" fillId="13" borderId="38" xfId="2" applyFont="1" applyFill="1" applyBorder="1" applyAlignment="1">
      <alignment horizontal="center" vertical="center"/>
    </xf>
    <xf numFmtId="3" fontId="26" fillId="13" borderId="39" xfId="0" applyNumberFormat="1" applyFont="1" applyFill="1" applyBorder="1" applyAlignment="1">
      <alignment horizontal="center" vertical="center"/>
    </xf>
    <xf numFmtId="167" fontId="7" fillId="13" borderId="33" xfId="1" applyNumberFormat="1" applyFont="1" applyFill="1" applyBorder="1" applyAlignment="1">
      <alignment horizontal="center" vertical="center"/>
    </xf>
    <xf numFmtId="0" fontId="32" fillId="0" borderId="1" xfId="0" applyFont="1" applyBorder="1" applyAlignment="1">
      <alignment horizontal="left" vertical="top" wrapText="1"/>
    </xf>
    <xf numFmtId="3" fontId="26" fillId="13" borderId="38" xfId="0" applyNumberFormat="1" applyFont="1" applyFill="1" applyBorder="1" applyAlignment="1">
      <alignment horizontal="center" vertical="center"/>
    </xf>
    <xf numFmtId="0" fontId="3" fillId="0" borderId="9" xfId="0" applyFont="1" applyBorder="1" applyAlignment="1">
      <alignment horizontal="center" vertical="center"/>
    </xf>
    <xf numFmtId="0" fontId="2" fillId="12" borderId="1" xfId="0" applyFont="1" applyFill="1" applyBorder="1" applyAlignment="1">
      <alignment horizontal="left" vertical="center"/>
    </xf>
    <xf numFmtId="0" fontId="2" fillId="12" borderId="10" xfId="0" applyFont="1" applyFill="1" applyBorder="1" applyAlignment="1">
      <alignment horizontal="left" vertical="center"/>
    </xf>
    <xf numFmtId="0" fontId="26" fillId="0" borderId="1" xfId="0" applyFont="1" applyBorder="1" applyAlignment="1">
      <alignment horizontal="left" vertical="center" wrapText="1"/>
    </xf>
    <xf numFmtId="3" fontId="27" fillId="12" borderId="1" xfId="0" applyNumberFormat="1" applyFont="1" applyFill="1" applyBorder="1" applyAlignment="1">
      <alignment horizontal="left" vertical="center" wrapText="1"/>
    </xf>
    <xf numFmtId="3" fontId="0" fillId="12" borderId="1" xfId="0" applyNumberFormat="1" applyFill="1" applyBorder="1" applyAlignment="1">
      <alignment horizontal="center" vertical="center"/>
    </xf>
    <xf numFmtId="3" fontId="2" fillId="12" borderId="10" xfId="0" applyNumberFormat="1" applyFont="1" applyFill="1" applyBorder="1" applyAlignment="1">
      <alignment horizontal="center" vertical="center"/>
    </xf>
    <xf numFmtId="0" fontId="34" fillId="12" borderId="1" xfId="0" applyFont="1" applyFill="1" applyBorder="1" applyAlignment="1">
      <alignment horizontal="left" vertical="top" wrapText="1"/>
    </xf>
    <xf numFmtId="49" fontId="44" fillId="0" borderId="40" xfId="0" applyNumberFormat="1" applyFont="1" applyBorder="1" applyAlignment="1">
      <alignment horizontal="center" vertical="center" wrapText="1" readingOrder="1"/>
    </xf>
    <xf numFmtId="3" fontId="42" fillId="12" borderId="1" xfId="0" applyNumberFormat="1" applyFont="1" applyFill="1" applyBorder="1" applyAlignment="1">
      <alignment horizontal="left" vertical="center" wrapText="1"/>
    </xf>
    <xf numFmtId="0" fontId="2" fillId="0" borderId="11" xfId="0" applyFon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2" applyFont="1" applyFill="1" applyBorder="1" applyAlignment="1">
      <alignment horizontal="center" vertical="center"/>
    </xf>
    <xf numFmtId="0" fontId="2" fillId="0" borderId="9" xfId="0" applyFon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center" vertical="center"/>
    </xf>
    <xf numFmtId="0" fontId="4" fillId="0" borderId="1" xfId="2" applyFont="1" applyFill="1" applyBorder="1" applyAlignment="1">
      <alignment horizontal="center" vertical="center"/>
    </xf>
    <xf numFmtId="164" fontId="0" fillId="0" borderId="1" xfId="1" applyNumberFormat="1"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26" fillId="0" borderId="2" xfId="0" applyFont="1" applyBorder="1" applyAlignment="1">
      <alignment horizontal="left" vertical="center" wrapText="1"/>
    </xf>
    <xf numFmtId="3" fontId="0" fillId="0" borderId="2" xfId="0" applyNumberFormat="1" applyBorder="1" applyAlignment="1">
      <alignment horizontal="center" vertical="center"/>
    </xf>
    <xf numFmtId="3" fontId="2" fillId="0" borderId="15" xfId="0" applyNumberFormat="1" applyFont="1" applyBorder="1" applyAlignment="1">
      <alignment horizontal="center" vertical="center"/>
    </xf>
    <xf numFmtId="0" fontId="3" fillId="0" borderId="12" xfId="0" applyFont="1" applyBorder="1" applyAlignment="1">
      <alignment horizontal="center" vertical="center"/>
    </xf>
    <xf numFmtId="0" fontId="26" fillId="0" borderId="41" xfId="0" applyFont="1" applyBorder="1" applyAlignment="1">
      <alignment horizontal="left" vertical="center" wrapText="1"/>
    </xf>
    <xf numFmtId="0" fontId="0" fillId="0" borderId="41" xfId="0" applyBorder="1" applyAlignment="1">
      <alignment horizontal="center" vertical="center"/>
    </xf>
    <xf numFmtId="3" fontId="0" fillId="0" borderId="41" xfId="0" applyNumberFormat="1" applyBorder="1" applyAlignment="1">
      <alignment horizontal="center" vertical="center"/>
    </xf>
    <xf numFmtId="3" fontId="2" fillId="0" borderId="42" xfId="0" applyNumberFormat="1" applyFont="1" applyBorder="1" applyAlignment="1">
      <alignment horizontal="center" vertical="center"/>
    </xf>
    <xf numFmtId="0" fontId="3" fillId="0" borderId="16" xfId="0" applyFont="1" applyBorder="1" applyAlignment="1">
      <alignment horizontal="center" vertical="center"/>
    </xf>
    <xf numFmtId="0" fontId="26" fillId="0" borderId="3" xfId="0" applyFont="1" applyBorder="1" applyAlignment="1">
      <alignment horizontal="left" vertical="center" wrapText="1"/>
    </xf>
    <xf numFmtId="3" fontId="0" fillId="0" borderId="3" xfId="0" applyNumberFormat="1" applyBorder="1" applyAlignment="1">
      <alignment horizontal="center" vertical="center"/>
    </xf>
    <xf numFmtId="3" fontId="2" fillId="0" borderId="13" xfId="0" applyNumberFormat="1" applyFont="1" applyBorder="1" applyAlignment="1">
      <alignment horizontal="center" vertical="center"/>
    </xf>
    <xf numFmtId="0" fontId="2" fillId="12" borderId="12" xfId="0" applyFont="1" applyFill="1" applyBorder="1" applyAlignment="1">
      <alignment horizontal="center" vertical="center"/>
    </xf>
    <xf numFmtId="0" fontId="0" fillId="0" borderId="2" xfId="0" applyBorder="1" applyAlignment="1">
      <alignment horizontal="center" vertical="center"/>
    </xf>
    <xf numFmtId="0" fontId="2" fillId="0" borderId="9" xfId="0" applyFon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Font="1" applyBorder="1" applyAlignment="1">
      <alignment horizontal="left" vertical="top" wrapText="1"/>
    </xf>
    <xf numFmtId="0" fontId="20" fillId="5" borderId="4"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3" fillId="6" borderId="17" xfId="0" applyFont="1" applyFill="1" applyBorder="1" applyAlignment="1">
      <alignment horizontal="left" vertical="center"/>
    </xf>
    <xf numFmtId="0" fontId="3" fillId="6" borderId="14" xfId="0" applyFont="1" applyFill="1" applyBorder="1" applyAlignment="1">
      <alignment horizontal="left" vertical="center"/>
    </xf>
    <xf numFmtId="0" fontId="2" fillId="6" borderId="17"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7" xfId="0" applyFont="1" applyFill="1" applyBorder="1" applyAlignment="1">
      <alignment horizontal="left" vertical="center"/>
    </xf>
    <xf numFmtId="0" fontId="2" fillId="6" borderId="14" xfId="0" applyFont="1" applyFill="1" applyBorder="1" applyAlignment="1">
      <alignment horizontal="left" vertical="center"/>
    </xf>
    <xf numFmtId="0" fontId="1" fillId="11" borderId="22" xfId="0" applyFont="1" applyFill="1" applyBorder="1" applyAlignment="1">
      <alignment horizontal="left" vertical="center"/>
    </xf>
    <xf numFmtId="0" fontId="1" fillId="11" borderId="35" xfId="0" applyFont="1" applyFill="1" applyBorder="1" applyAlignment="1">
      <alignment horizontal="left" vertical="center"/>
    </xf>
    <xf numFmtId="0" fontId="1" fillId="11" borderId="17" xfId="0" applyFont="1" applyFill="1" applyBorder="1" applyAlignment="1">
      <alignment horizontal="left" vertical="center"/>
    </xf>
    <xf numFmtId="0" fontId="1" fillId="11" borderId="34" xfId="0" applyFont="1" applyFill="1" applyBorder="1" applyAlignment="1">
      <alignment horizontal="left" vertical="center"/>
    </xf>
    <xf numFmtId="0" fontId="1" fillId="11" borderId="17" xfId="0" applyFont="1" applyFill="1" applyBorder="1" applyAlignment="1">
      <alignment horizontal="left" vertical="top"/>
    </xf>
    <xf numFmtId="0" fontId="1" fillId="11" borderId="34" xfId="0" applyFont="1" applyFill="1" applyBorder="1" applyAlignment="1">
      <alignment horizontal="left" vertical="top"/>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top" wrapText="1"/>
    </xf>
    <xf numFmtId="0" fontId="1" fillId="0" borderId="0" xfId="0" applyFont="1" applyBorder="1" applyAlignment="1">
      <alignment horizontal="center" vertical="top"/>
    </xf>
    <xf numFmtId="0" fontId="1" fillId="0" borderId="8" xfId="0" applyFont="1" applyBorder="1" applyAlignment="1">
      <alignment horizontal="center" vertical="top"/>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5" borderId="19" xfId="0" applyFont="1" applyFill="1" applyBorder="1" applyAlignment="1">
      <alignment horizontal="left" vertical="top" wrapText="1"/>
    </xf>
    <xf numFmtId="0" fontId="7" fillId="5" borderId="20" xfId="0" applyFont="1" applyFill="1" applyBorder="1" applyAlignment="1">
      <alignment horizontal="left" vertical="top"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7" fontId="2" fillId="0" borderId="15" xfId="1" applyNumberFormat="1" applyFont="1" applyBorder="1" applyAlignment="1">
      <alignment horizontal="center" vertical="center"/>
    </xf>
    <xf numFmtId="167" fontId="2" fillId="0" borderId="13" xfId="1" applyNumberFormat="1" applyFont="1" applyBorder="1" applyAlignment="1">
      <alignment horizontal="center" vertical="center"/>
    </xf>
    <xf numFmtId="0" fontId="1" fillId="11" borderId="23" xfId="0" applyFont="1" applyFill="1" applyBorder="1" applyAlignment="1">
      <alignment horizontal="left" vertical="center"/>
    </xf>
    <xf numFmtId="0" fontId="17" fillId="11" borderId="17" xfId="0" applyFont="1" applyFill="1" applyBorder="1" applyAlignment="1">
      <alignment horizontal="left" vertical="center"/>
    </xf>
    <xf numFmtId="0" fontId="17" fillId="11" borderId="14" xfId="0" applyFont="1" applyFill="1" applyBorder="1" applyAlignment="1">
      <alignment horizontal="left" vertical="center"/>
    </xf>
    <xf numFmtId="0" fontId="1" fillId="11" borderId="14" xfId="0" applyFont="1" applyFill="1" applyBorder="1" applyAlignment="1">
      <alignment horizontal="left"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2" applyFont="1" applyFill="1" applyBorder="1" applyAlignment="1">
      <alignment horizontal="center" vertical="center"/>
    </xf>
    <xf numFmtId="0" fontId="0" fillId="0" borderId="3" xfId="2" applyFont="1" applyFill="1" applyBorder="1" applyAlignment="1">
      <alignment horizontal="center" vertical="center"/>
    </xf>
    <xf numFmtId="164" fontId="4" fillId="0" borderId="1" xfId="0" applyNumberFormat="1" applyFont="1" applyBorder="1" applyAlignment="1">
      <alignment horizontal="center" vertical="center"/>
    </xf>
    <xf numFmtId="167" fontId="3" fillId="0" borderId="10" xfId="1" applyNumberFormat="1" applyFont="1" applyBorder="1" applyAlignment="1">
      <alignment horizontal="center" vertical="center"/>
    </xf>
    <xf numFmtId="0" fontId="2" fillId="0" borderId="9" xfId="0" applyFon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center" vertical="center"/>
    </xf>
    <xf numFmtId="0" fontId="4" fillId="0" borderId="1" xfId="2" applyFont="1" applyFill="1" applyBorder="1" applyAlignment="1">
      <alignment horizontal="center" vertical="center"/>
    </xf>
    <xf numFmtId="0" fontId="3" fillId="0" borderId="7" xfId="0" applyFont="1" applyBorder="1" applyAlignment="1">
      <alignment horizontal="left" vertical="top" wrapText="1"/>
    </xf>
    <xf numFmtId="0" fontId="3" fillId="0" borderId="0" xfId="0" applyFont="1" applyAlignment="1">
      <alignment horizontal="left" vertical="top"/>
    </xf>
    <xf numFmtId="0" fontId="3" fillId="0" borderId="8" xfId="0" applyFont="1" applyBorder="1" applyAlignment="1">
      <alignment horizontal="left" vertical="top"/>
    </xf>
    <xf numFmtId="0" fontId="46" fillId="0" borderId="0" xfId="0" applyFont="1" applyAlignment="1">
      <alignment vertical="center"/>
    </xf>
    <xf numFmtId="0" fontId="0" fillId="0" borderId="0" xfId="0" applyAlignment="1">
      <alignment vertical="center"/>
    </xf>
  </cellXfs>
  <cellStyles count="3">
    <cellStyle name="Comma" xfId="1" builtinId="3"/>
    <cellStyle name="Neutral" xfId="2" builtinId="28"/>
    <cellStyle name="Normal" xfId="0" builtinId="0"/>
  </cellStyles>
  <dxfs count="0"/>
  <tableStyles count="0" defaultTableStyle="TableStyleMedium2" defaultPivotStyle="PivotStyleLight16"/>
  <colors>
    <mruColors>
      <color rgb="FF0430EC"/>
      <color rgb="FFFFFF00"/>
      <color rgb="FFFFFF66"/>
      <color rgb="FFBF05D3"/>
      <color rgb="FFA1FBDF"/>
      <color rgb="FFEDF3D5"/>
      <color rgb="FFFECAEB"/>
      <color rgb="FFF7E8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F8D5-DE92-4E34-811C-7D73B5CA3056}">
  <sheetPr>
    <tabColor theme="9" tint="-0.249977111117893"/>
    <pageSetUpPr fitToPage="1"/>
  </sheetPr>
  <dimension ref="A1:E30"/>
  <sheetViews>
    <sheetView tabSelected="1" view="pageBreakPreview" topLeftCell="A7" zoomScaleNormal="100" zoomScaleSheetLayoutView="100" workbookViewId="0">
      <selection activeCell="C27" sqref="C27"/>
    </sheetView>
  </sheetViews>
  <sheetFormatPr defaultRowHeight="15" x14ac:dyDescent="0.25"/>
  <cols>
    <col min="1" max="1" width="2.28515625" style="34" customWidth="1"/>
    <col min="2" max="2" width="20.42578125" customWidth="1"/>
    <col min="3" max="3" width="64.140625" customWidth="1"/>
    <col min="4" max="4" width="33.85546875" customWidth="1"/>
    <col min="5" max="5" width="2.28515625" style="34" customWidth="1"/>
  </cols>
  <sheetData>
    <row r="1" spans="1:5" ht="24" thickBot="1" x14ac:dyDescent="0.3">
      <c r="A1" s="23"/>
      <c r="B1" s="24"/>
      <c r="C1" s="25"/>
      <c r="D1" s="26"/>
      <c r="E1" s="27"/>
    </row>
    <row r="2" spans="1:5" ht="48" customHeight="1" thickBot="1" x14ac:dyDescent="0.3">
      <c r="A2" s="28"/>
      <c r="B2" s="244" t="s">
        <v>44</v>
      </c>
      <c r="C2" s="245"/>
      <c r="D2" s="246"/>
      <c r="E2" s="28"/>
    </row>
    <row r="3" spans="1:5" ht="27" thickBot="1" x14ac:dyDescent="0.3">
      <c r="A3" s="29"/>
      <c r="B3" s="36"/>
      <c r="C3" s="37" t="s">
        <v>29</v>
      </c>
      <c r="D3" s="38"/>
      <c r="E3" s="29"/>
    </row>
    <row r="4" spans="1:5" ht="21.75" thickBot="1" x14ac:dyDescent="0.3">
      <c r="A4" s="29"/>
      <c r="B4" s="47" t="s">
        <v>30</v>
      </c>
      <c r="C4" s="45" t="s">
        <v>31</v>
      </c>
      <c r="D4" s="46" t="s">
        <v>37</v>
      </c>
      <c r="E4" s="29"/>
    </row>
    <row r="5" spans="1:5" ht="24" thickBot="1" x14ac:dyDescent="0.3">
      <c r="A5" s="29"/>
      <c r="B5" s="48" t="s">
        <v>32</v>
      </c>
      <c r="C5" s="59" t="s">
        <v>233</v>
      </c>
      <c r="D5" s="61"/>
      <c r="E5" s="29"/>
    </row>
    <row r="6" spans="1:5" ht="11.25" customHeight="1" thickBot="1" x14ac:dyDescent="0.3">
      <c r="A6" s="29"/>
      <c r="B6" s="49"/>
      <c r="C6" s="35"/>
      <c r="D6" s="62"/>
      <c r="E6" s="29"/>
    </row>
    <row r="7" spans="1:5" ht="24" thickBot="1" x14ac:dyDescent="0.3">
      <c r="A7" s="29"/>
      <c r="B7" s="48" t="s">
        <v>33</v>
      </c>
      <c r="C7" s="59" t="s">
        <v>236</v>
      </c>
      <c r="D7" s="61"/>
      <c r="E7" s="29"/>
    </row>
    <row r="8" spans="1:5" ht="11.25" customHeight="1" thickBot="1" x14ac:dyDescent="0.3">
      <c r="A8" s="29"/>
      <c r="B8" s="49"/>
      <c r="C8" s="60"/>
      <c r="D8" s="62"/>
      <c r="E8" s="29"/>
    </row>
    <row r="9" spans="1:5" ht="24" thickBot="1" x14ac:dyDescent="0.3">
      <c r="A9" s="29"/>
      <c r="B9" s="48" t="s">
        <v>34</v>
      </c>
      <c r="C9" s="59" t="s">
        <v>234</v>
      </c>
      <c r="D9" s="61"/>
      <c r="E9" s="29"/>
    </row>
    <row r="10" spans="1:5" ht="11.25" customHeight="1" thickBot="1" x14ac:dyDescent="0.3">
      <c r="A10" s="29"/>
      <c r="B10" s="49"/>
      <c r="C10" s="60"/>
      <c r="D10" s="62"/>
      <c r="E10" s="29"/>
    </row>
    <row r="11" spans="1:5" ht="24" thickBot="1" x14ac:dyDescent="0.3">
      <c r="A11" s="29"/>
      <c r="B11" s="48" t="s">
        <v>35</v>
      </c>
      <c r="C11" s="59" t="s">
        <v>235</v>
      </c>
      <c r="D11" s="61"/>
      <c r="E11" s="29"/>
    </row>
    <row r="12" spans="1:5" ht="24" thickBot="1" x14ac:dyDescent="0.3">
      <c r="A12" s="29"/>
      <c r="B12" s="48" t="s">
        <v>41</v>
      </c>
      <c r="C12" s="59" t="s">
        <v>285</v>
      </c>
      <c r="D12" s="61"/>
      <c r="E12" s="29"/>
    </row>
    <row r="13" spans="1:5" ht="24" thickBot="1" x14ac:dyDescent="0.3">
      <c r="A13" s="29"/>
      <c r="B13" s="48" t="s">
        <v>42</v>
      </c>
      <c r="C13" s="59" t="s">
        <v>286</v>
      </c>
      <c r="D13" s="61"/>
      <c r="E13" s="29"/>
    </row>
    <row r="14" spans="1:5" ht="24" thickBot="1" x14ac:dyDescent="0.3">
      <c r="A14" s="29"/>
      <c r="B14" s="48" t="s">
        <v>237</v>
      </c>
      <c r="C14" s="59" t="s">
        <v>291</v>
      </c>
      <c r="D14" s="61"/>
      <c r="E14" s="29"/>
    </row>
    <row r="15" spans="1:5" ht="11.25" customHeight="1" thickBot="1" x14ac:dyDescent="0.3">
      <c r="A15" s="29"/>
      <c r="B15" s="30"/>
      <c r="C15" s="35"/>
      <c r="D15" s="31"/>
      <c r="E15" s="29"/>
    </row>
    <row r="16" spans="1:5" ht="27" thickBot="1" x14ac:dyDescent="0.4">
      <c r="A16" s="32"/>
      <c r="B16" s="40" t="s">
        <v>36</v>
      </c>
      <c r="C16" s="33"/>
      <c r="D16" s="39">
        <f>SUM(D5:D14)</f>
        <v>0</v>
      </c>
      <c r="E16" s="32"/>
    </row>
    <row r="17" spans="1:5" ht="24" thickBot="1" x14ac:dyDescent="0.3">
      <c r="A17" s="23"/>
      <c r="B17" s="24"/>
      <c r="C17" s="25"/>
      <c r="D17" s="26"/>
      <c r="E17" s="27"/>
    </row>
    <row r="19" spans="1:5" ht="15.75" x14ac:dyDescent="0.25">
      <c r="D19" s="43"/>
    </row>
    <row r="20" spans="1:5" ht="21" x14ac:dyDescent="0.25">
      <c r="D20" s="44"/>
    </row>
    <row r="21" spans="1:5" x14ac:dyDescent="0.25">
      <c r="D21" s="42"/>
    </row>
    <row r="22" spans="1:5" ht="15.75" x14ac:dyDescent="0.25">
      <c r="B22" s="298" t="s">
        <v>292</v>
      </c>
      <c r="D22" s="41"/>
    </row>
    <row r="23" spans="1:5" x14ac:dyDescent="0.25">
      <c r="B23" s="299"/>
    </row>
    <row r="24" spans="1:5" ht="15.75" x14ac:dyDescent="0.25">
      <c r="B24" s="298" t="s">
        <v>293</v>
      </c>
    </row>
    <row r="25" spans="1:5" x14ac:dyDescent="0.25">
      <c r="B25" s="299"/>
    </row>
    <row r="26" spans="1:5" ht="15.75" x14ac:dyDescent="0.25">
      <c r="B26" s="298" t="s">
        <v>294</v>
      </c>
    </row>
    <row r="27" spans="1:5" x14ac:dyDescent="0.25">
      <c r="B27" s="299"/>
    </row>
    <row r="28" spans="1:5" ht="15.75" x14ac:dyDescent="0.25">
      <c r="B28" s="298" t="s">
        <v>295</v>
      </c>
    </row>
    <row r="29" spans="1:5" x14ac:dyDescent="0.25">
      <c r="B29" s="299"/>
    </row>
    <row r="30" spans="1:5" ht="15.75" x14ac:dyDescent="0.25">
      <c r="B30" s="298" t="s">
        <v>296</v>
      </c>
    </row>
  </sheetData>
  <mergeCells count="1">
    <mergeCell ref="B2:D2"/>
  </mergeCells>
  <phoneticPr fontId="45" type="noConversion"/>
  <pageMargins left="0.7" right="0.7" top="0.75" bottom="0.75" header="0.3" footer="0.3"/>
  <pageSetup scale="74" fitToHeight="0" orientation="portrait" r:id="rId1"/>
  <headerFooter>
    <oddHeader>&amp;C&amp;"-,Bold"&amp;12&amp;K0430ECModel Police Station Initiative - Falluja Police Station in Falluja City</oddHeader>
    <oddFooter>&amp;L&amp;"-,Bold"&amp;KFF0000Summary&amp;R&amp;"-,Bold"&amp;K0430ECPage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AG76"/>
  <sheetViews>
    <sheetView view="pageBreakPreview" topLeftCell="A60" zoomScaleNormal="100" zoomScaleSheetLayoutView="100" workbookViewId="0">
      <selection activeCell="C69" sqref="C69"/>
    </sheetView>
  </sheetViews>
  <sheetFormatPr defaultRowHeight="15.7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 min="7" max="7" width="14.5703125" style="4" customWidth="1"/>
    <col min="9" max="9" width="10.5703125" bestFit="1" customWidth="1"/>
    <col min="14" max="14" width="11.5703125" bestFit="1" customWidth="1"/>
  </cols>
  <sheetData>
    <row r="1" spans="1:33" ht="18.75" x14ac:dyDescent="0.25">
      <c r="A1" s="259" t="s">
        <v>3</v>
      </c>
      <c r="B1" s="260"/>
      <c r="C1" s="260"/>
      <c r="D1" s="260"/>
      <c r="E1" s="260"/>
      <c r="F1" s="261"/>
    </row>
    <row r="2" spans="1:33" ht="18.75" x14ac:dyDescent="0.25">
      <c r="A2" s="262" t="s">
        <v>45</v>
      </c>
      <c r="B2" s="263"/>
      <c r="C2" s="263"/>
      <c r="D2" s="263"/>
      <c r="E2" s="263"/>
      <c r="F2" s="264"/>
    </row>
    <row r="3" spans="1:33" ht="18.75" x14ac:dyDescent="0.25">
      <c r="A3" s="265" t="s">
        <v>46</v>
      </c>
      <c r="B3" s="266"/>
      <c r="C3" s="266"/>
      <c r="D3" s="266"/>
      <c r="E3" s="266"/>
      <c r="F3" s="267"/>
    </row>
    <row r="4" spans="1:33" ht="409.5" customHeight="1" x14ac:dyDescent="0.25">
      <c r="A4" s="268" t="s">
        <v>38</v>
      </c>
      <c r="B4" s="269"/>
      <c r="C4" s="269"/>
      <c r="D4" s="269"/>
      <c r="E4" s="269"/>
      <c r="F4" s="270"/>
      <c r="G4"/>
    </row>
    <row r="5" spans="1:33" ht="289.14999999999998" customHeight="1" thickBot="1" x14ac:dyDescent="0.3">
      <c r="A5" s="268"/>
      <c r="B5" s="269"/>
      <c r="C5" s="269"/>
      <c r="D5" s="269"/>
      <c r="E5" s="269"/>
      <c r="F5" s="270"/>
      <c r="G5"/>
    </row>
    <row r="6" spans="1:33" ht="16.5" thickBot="1" x14ac:dyDescent="0.3">
      <c r="A6" s="271" t="s">
        <v>47</v>
      </c>
      <c r="B6" s="272"/>
      <c r="C6" s="272"/>
      <c r="D6" s="14"/>
      <c r="E6" s="15"/>
      <c r="F6" s="16"/>
    </row>
    <row r="7" spans="1:33" x14ac:dyDescent="0.25">
      <c r="A7" s="63" t="s">
        <v>10</v>
      </c>
      <c r="B7" s="64" t="s">
        <v>11</v>
      </c>
      <c r="C7" s="65" t="s">
        <v>12</v>
      </c>
      <c r="D7" s="66" t="s">
        <v>13</v>
      </c>
      <c r="E7" s="67" t="s">
        <v>14</v>
      </c>
      <c r="F7" s="68" t="s">
        <v>15</v>
      </c>
      <c r="G7" s="3"/>
      <c r="H7" s="3"/>
      <c r="I7" s="3"/>
      <c r="J7" s="3"/>
      <c r="K7" s="3"/>
      <c r="L7" s="3"/>
      <c r="M7" s="3"/>
      <c r="N7" s="3"/>
      <c r="O7" s="3"/>
      <c r="P7" s="3"/>
      <c r="Q7" s="3"/>
      <c r="R7" s="3"/>
      <c r="S7" s="3"/>
      <c r="T7" s="3"/>
      <c r="U7" s="3"/>
      <c r="V7" s="3"/>
      <c r="W7" s="3"/>
      <c r="X7" s="3"/>
      <c r="Y7" s="3"/>
      <c r="Z7" s="3"/>
      <c r="AA7" s="3"/>
      <c r="AB7" s="3"/>
      <c r="AC7" s="3"/>
      <c r="AD7" s="3"/>
      <c r="AE7" s="3"/>
      <c r="AF7" s="3"/>
      <c r="AG7" s="3"/>
    </row>
    <row r="8" spans="1:33" ht="18.75" x14ac:dyDescent="0.25">
      <c r="A8" s="255" t="s">
        <v>48</v>
      </c>
      <c r="B8" s="256"/>
      <c r="C8" s="69"/>
      <c r="D8" s="70"/>
      <c r="E8" s="71"/>
      <c r="F8" s="72"/>
    </row>
    <row r="9" spans="1:33" ht="195" x14ac:dyDescent="0.25">
      <c r="A9" s="73">
        <v>1</v>
      </c>
      <c r="B9" s="74" t="s">
        <v>49</v>
      </c>
      <c r="C9" s="75" t="s">
        <v>0</v>
      </c>
      <c r="D9" s="75">
        <v>50</v>
      </c>
      <c r="E9" s="76"/>
      <c r="F9" s="77">
        <f t="shared" ref="F9:F10" si="0">D9*E9</f>
        <v>0</v>
      </c>
    </row>
    <row r="10" spans="1:33" ht="120" x14ac:dyDescent="0.25">
      <c r="A10" s="73">
        <v>2</v>
      </c>
      <c r="B10" s="78" t="s">
        <v>50</v>
      </c>
      <c r="C10" s="75" t="s">
        <v>1</v>
      </c>
      <c r="D10" s="79">
        <v>50</v>
      </c>
      <c r="E10" s="76"/>
      <c r="F10" s="77">
        <f t="shared" si="0"/>
        <v>0</v>
      </c>
      <c r="G10" s="9"/>
      <c r="K10" s="7"/>
      <c r="N10" s="8"/>
      <c r="Q10" s="7"/>
      <c r="T10" s="7"/>
      <c r="W10" s="7"/>
    </row>
    <row r="11" spans="1:33" ht="90" x14ac:dyDescent="0.25">
      <c r="A11" s="80">
        <v>3</v>
      </c>
      <c r="B11" s="78" t="s">
        <v>51</v>
      </c>
      <c r="C11" s="81" t="s">
        <v>0</v>
      </c>
      <c r="D11" s="82">
        <v>30</v>
      </c>
      <c r="E11" s="83"/>
      <c r="F11" s="77">
        <f>D11*E11</f>
        <v>0</v>
      </c>
      <c r="G11" s="9"/>
      <c r="K11" s="7"/>
      <c r="N11" s="8"/>
      <c r="Q11" s="7"/>
      <c r="T11" s="7"/>
      <c r="W11" s="7"/>
    </row>
    <row r="12" spans="1:33" ht="18.75" x14ac:dyDescent="0.25">
      <c r="A12" s="257" t="s">
        <v>52</v>
      </c>
      <c r="B12" s="258"/>
      <c r="C12" s="69"/>
      <c r="D12" s="70"/>
      <c r="E12" s="71"/>
      <c r="F12" s="72"/>
      <c r="G12" s="9"/>
      <c r="K12" s="7"/>
      <c r="N12" s="8"/>
      <c r="Q12" s="7"/>
      <c r="T12" s="7"/>
      <c r="W12" s="7"/>
    </row>
    <row r="13" spans="1:33" x14ac:dyDescent="0.25">
      <c r="A13" s="247" t="s">
        <v>53</v>
      </c>
      <c r="B13" s="248"/>
      <c r="C13" s="84"/>
      <c r="D13" s="85"/>
      <c r="E13" s="86"/>
      <c r="F13" s="87"/>
      <c r="G13" s="9"/>
      <c r="K13" s="7"/>
      <c r="N13" s="8"/>
      <c r="Q13" s="7"/>
      <c r="T13" s="7"/>
      <c r="W13" s="7"/>
    </row>
    <row r="14" spans="1:33" ht="60" x14ac:dyDescent="0.25">
      <c r="A14" s="80">
        <v>4</v>
      </c>
      <c r="B14" s="78" t="s">
        <v>54</v>
      </c>
      <c r="C14" s="81" t="s">
        <v>1</v>
      </c>
      <c r="D14" s="88">
        <v>50</v>
      </c>
      <c r="E14" s="89"/>
      <c r="F14" s="90">
        <f>D14*E14</f>
        <v>0</v>
      </c>
      <c r="G14" s="9"/>
      <c r="K14" s="7"/>
      <c r="N14" s="8"/>
      <c r="Q14" s="7"/>
      <c r="T14" s="7"/>
      <c r="W14" s="7"/>
    </row>
    <row r="15" spans="1:33" ht="90" x14ac:dyDescent="0.25">
      <c r="A15" s="80">
        <v>5</v>
      </c>
      <c r="B15" s="56" t="s">
        <v>55</v>
      </c>
      <c r="C15" s="91"/>
      <c r="D15" s="92"/>
      <c r="E15" s="93"/>
      <c r="F15" s="90" t="s">
        <v>17</v>
      </c>
      <c r="G15" s="9"/>
      <c r="K15" s="7"/>
      <c r="N15" s="8"/>
      <c r="Q15" s="7"/>
      <c r="T15" s="7"/>
      <c r="W15" s="7"/>
    </row>
    <row r="16" spans="1:33" x14ac:dyDescent="0.25">
      <c r="A16" s="80" t="s">
        <v>5</v>
      </c>
      <c r="B16" s="56" t="s">
        <v>16</v>
      </c>
      <c r="C16" s="81" t="s">
        <v>1</v>
      </c>
      <c r="D16" s="94">
        <v>40</v>
      </c>
      <c r="E16" s="95"/>
      <c r="F16" s="90">
        <f>D16*E16</f>
        <v>0</v>
      </c>
      <c r="G16" s="9"/>
      <c r="K16" s="7"/>
      <c r="N16" s="8"/>
      <c r="Q16" s="7"/>
      <c r="T16" s="7"/>
      <c r="W16" s="7"/>
    </row>
    <row r="17" spans="1:23" ht="30" x14ac:dyDescent="0.25">
      <c r="A17" s="80" t="s">
        <v>6</v>
      </c>
      <c r="B17" s="56" t="s">
        <v>56</v>
      </c>
      <c r="C17" s="81" t="s">
        <v>2</v>
      </c>
      <c r="D17" s="94">
        <v>40</v>
      </c>
      <c r="E17" s="95"/>
      <c r="F17" s="90">
        <f>D17*E17</f>
        <v>0</v>
      </c>
      <c r="G17" s="9"/>
      <c r="K17" s="7"/>
      <c r="N17" s="8"/>
      <c r="Q17" s="7"/>
      <c r="T17" s="7"/>
      <c r="W17" s="7"/>
    </row>
    <row r="18" spans="1:23" ht="30" x14ac:dyDescent="0.25">
      <c r="A18" s="80" t="s">
        <v>7</v>
      </c>
      <c r="B18" s="56" t="s">
        <v>57</v>
      </c>
      <c r="C18" s="81" t="s">
        <v>1</v>
      </c>
      <c r="D18" s="94">
        <v>30</v>
      </c>
      <c r="E18" s="95"/>
      <c r="F18" s="90">
        <f>D18*E18</f>
        <v>0</v>
      </c>
      <c r="G18" s="9"/>
      <c r="K18" s="7"/>
      <c r="N18" s="8"/>
      <c r="Q18" s="7"/>
      <c r="T18" s="7"/>
      <c r="W18" s="7"/>
    </row>
    <row r="19" spans="1:23" ht="180.75" x14ac:dyDescent="0.25">
      <c r="A19" s="73">
        <v>6</v>
      </c>
      <c r="B19" s="56" t="s">
        <v>58</v>
      </c>
      <c r="C19" s="81"/>
      <c r="D19" s="81"/>
      <c r="E19" s="83"/>
      <c r="F19" s="90"/>
      <c r="G19" s="9"/>
      <c r="K19" s="7"/>
      <c r="N19" s="8"/>
      <c r="Q19" s="7"/>
      <c r="T19" s="7"/>
      <c r="W19" s="7"/>
    </row>
    <row r="20" spans="1:23" x14ac:dyDescent="0.25">
      <c r="A20" s="80" t="s">
        <v>5</v>
      </c>
      <c r="B20" s="56" t="s">
        <v>59</v>
      </c>
      <c r="C20" s="81" t="s">
        <v>0</v>
      </c>
      <c r="D20" s="94">
        <v>12</v>
      </c>
      <c r="E20" s="95"/>
      <c r="F20" s="90">
        <f t="shared" ref="F20:F37" si="1">D20*E20</f>
        <v>0</v>
      </c>
      <c r="G20" s="9"/>
      <c r="K20" s="7"/>
      <c r="N20" s="8"/>
      <c r="Q20" s="7"/>
      <c r="T20" s="7"/>
      <c r="W20" s="7"/>
    </row>
    <row r="21" spans="1:23" x14ac:dyDescent="0.25">
      <c r="A21" s="80" t="s">
        <v>6</v>
      </c>
      <c r="B21" s="56" t="s">
        <v>60</v>
      </c>
      <c r="C21" s="81" t="s">
        <v>0</v>
      </c>
      <c r="D21" s="96">
        <v>10</v>
      </c>
      <c r="E21" s="95"/>
      <c r="F21" s="90">
        <f t="shared" si="1"/>
        <v>0</v>
      </c>
      <c r="G21" s="9"/>
      <c r="K21" s="7"/>
      <c r="N21" s="8"/>
      <c r="Q21" s="7"/>
      <c r="T21" s="7"/>
      <c r="W21" s="7"/>
    </row>
    <row r="22" spans="1:23" x14ac:dyDescent="0.25">
      <c r="A22" s="80" t="s">
        <v>7</v>
      </c>
      <c r="B22" s="56" t="s">
        <v>61</v>
      </c>
      <c r="C22" s="81" t="s">
        <v>0</v>
      </c>
      <c r="D22" s="94">
        <v>4</v>
      </c>
      <c r="E22" s="95"/>
      <c r="F22" s="90">
        <f t="shared" si="1"/>
        <v>0</v>
      </c>
      <c r="G22" s="9"/>
      <c r="K22" s="7"/>
      <c r="N22" s="8"/>
      <c r="Q22" s="7"/>
      <c r="T22" s="7"/>
      <c r="W22" s="7"/>
    </row>
    <row r="23" spans="1:23" x14ac:dyDescent="0.25">
      <c r="A23" s="80" t="s">
        <v>8</v>
      </c>
      <c r="B23" s="56" t="s">
        <v>18</v>
      </c>
      <c r="C23" s="81" t="s">
        <v>0</v>
      </c>
      <c r="D23" s="94">
        <v>2</v>
      </c>
      <c r="E23" s="95"/>
      <c r="F23" s="90">
        <f t="shared" si="1"/>
        <v>0</v>
      </c>
      <c r="G23" s="9"/>
      <c r="K23" s="7"/>
      <c r="N23" s="8"/>
      <c r="Q23" s="7"/>
      <c r="T23" s="7"/>
      <c r="W23" s="7"/>
    </row>
    <row r="24" spans="1:23" x14ac:dyDescent="0.25">
      <c r="A24" s="247" t="s">
        <v>62</v>
      </c>
      <c r="B24" s="248"/>
      <c r="C24" s="84"/>
      <c r="D24" s="85"/>
      <c r="E24" s="86"/>
      <c r="F24" s="87"/>
      <c r="G24" s="9"/>
      <c r="K24" s="7"/>
      <c r="N24" s="8"/>
      <c r="Q24" s="7"/>
      <c r="T24" s="7"/>
      <c r="W24" s="7"/>
    </row>
    <row r="25" spans="1:23" ht="135" x14ac:dyDescent="0.25">
      <c r="A25" s="73">
        <v>7</v>
      </c>
      <c r="B25" s="78" t="s">
        <v>63</v>
      </c>
      <c r="C25" s="81" t="s">
        <v>0</v>
      </c>
      <c r="D25" s="88">
        <v>6</v>
      </c>
      <c r="E25" s="83"/>
      <c r="F25" s="90">
        <f t="shared" si="1"/>
        <v>0</v>
      </c>
      <c r="G25" s="9"/>
      <c r="K25" s="7"/>
      <c r="N25" s="8"/>
      <c r="Q25" s="7"/>
      <c r="T25" s="7"/>
      <c r="W25" s="7"/>
    </row>
    <row r="26" spans="1:23" ht="105" x14ac:dyDescent="0.25">
      <c r="A26" s="73">
        <v>8</v>
      </c>
      <c r="B26" s="78" t="s">
        <v>64</v>
      </c>
      <c r="C26" s="81" t="s">
        <v>0</v>
      </c>
      <c r="D26" s="88">
        <v>21</v>
      </c>
      <c r="E26" s="83"/>
      <c r="F26" s="90">
        <f t="shared" si="1"/>
        <v>0</v>
      </c>
      <c r="G26" s="9"/>
      <c r="K26" s="7"/>
      <c r="N26" s="8"/>
      <c r="Q26" s="7"/>
      <c r="T26" s="7"/>
      <c r="W26" s="7"/>
    </row>
    <row r="27" spans="1:23" x14ac:dyDescent="0.25">
      <c r="A27" s="247" t="s">
        <v>65</v>
      </c>
      <c r="B27" s="248"/>
      <c r="C27" s="84"/>
      <c r="D27" s="85"/>
      <c r="E27" s="86"/>
      <c r="F27" s="87" t="s">
        <v>17</v>
      </c>
      <c r="G27" s="9"/>
      <c r="K27" s="7"/>
      <c r="N27" s="8"/>
      <c r="Q27" s="7"/>
      <c r="T27" s="7"/>
      <c r="W27" s="7"/>
    </row>
    <row r="28" spans="1:23" ht="105.75" x14ac:dyDescent="0.25">
      <c r="A28" s="80">
        <v>9</v>
      </c>
      <c r="B28" s="78" t="s">
        <v>66</v>
      </c>
      <c r="C28" s="81" t="s">
        <v>0</v>
      </c>
      <c r="D28" s="79">
        <v>40</v>
      </c>
      <c r="E28" s="89"/>
      <c r="F28" s="90">
        <f t="shared" si="1"/>
        <v>0</v>
      </c>
    </row>
    <row r="29" spans="1:23" x14ac:dyDescent="0.25">
      <c r="A29" s="247" t="s">
        <v>67</v>
      </c>
      <c r="B29" s="248"/>
      <c r="C29" s="84"/>
      <c r="D29" s="85"/>
      <c r="E29" s="86"/>
      <c r="F29" s="87"/>
      <c r="G29" s="9"/>
      <c r="K29" s="7"/>
      <c r="N29" s="8"/>
      <c r="Q29" s="7"/>
      <c r="T29" s="7"/>
      <c r="W29" s="7"/>
    </row>
    <row r="30" spans="1:23" ht="285.75" x14ac:dyDescent="0.25">
      <c r="A30" s="80">
        <v>10</v>
      </c>
      <c r="B30" s="97" t="s">
        <v>275</v>
      </c>
      <c r="C30" s="81" t="s">
        <v>1</v>
      </c>
      <c r="D30" s="88">
        <v>36</v>
      </c>
      <c r="E30" s="89"/>
      <c r="F30" s="90">
        <f t="shared" si="1"/>
        <v>0</v>
      </c>
      <c r="G30" s="9"/>
      <c r="K30" s="7"/>
      <c r="N30" s="8"/>
      <c r="Q30" s="7"/>
      <c r="T30" s="7"/>
      <c r="W30" s="7"/>
    </row>
    <row r="31" spans="1:23" ht="165.75" x14ac:dyDescent="0.25">
      <c r="A31" s="80">
        <v>11</v>
      </c>
      <c r="B31" s="97" t="s">
        <v>276</v>
      </c>
      <c r="C31" s="94" t="s">
        <v>70</v>
      </c>
      <c r="D31" s="88">
        <v>44</v>
      </c>
      <c r="E31" s="83"/>
      <c r="F31" s="90">
        <f t="shared" si="1"/>
        <v>0</v>
      </c>
      <c r="G31" s="9"/>
      <c r="K31" s="7"/>
      <c r="N31" s="8"/>
      <c r="Q31" s="7"/>
      <c r="T31" s="7"/>
      <c r="W31" s="7"/>
    </row>
    <row r="32" spans="1:23" ht="330" x14ac:dyDescent="0.25">
      <c r="A32" s="80">
        <v>12</v>
      </c>
      <c r="B32" s="56" t="s">
        <v>71</v>
      </c>
      <c r="C32" s="81" t="s">
        <v>1</v>
      </c>
      <c r="D32" s="94">
        <v>40</v>
      </c>
      <c r="E32" s="95"/>
      <c r="F32" s="98">
        <f t="shared" si="1"/>
        <v>0</v>
      </c>
      <c r="G32" s="9"/>
      <c r="K32" s="7"/>
      <c r="N32" s="8"/>
      <c r="Q32" s="7"/>
      <c r="T32" s="7"/>
      <c r="W32" s="7"/>
    </row>
    <row r="33" spans="1:23" x14ac:dyDescent="0.25">
      <c r="A33" s="249" t="s">
        <v>72</v>
      </c>
      <c r="B33" s="250"/>
      <c r="C33" s="250"/>
      <c r="D33" s="99"/>
      <c r="E33" s="100"/>
      <c r="F33" s="101"/>
      <c r="G33" s="9"/>
      <c r="K33" s="7"/>
      <c r="N33" s="8"/>
      <c r="Q33" s="7"/>
      <c r="T33" s="7"/>
      <c r="W33" s="7"/>
    </row>
    <row r="34" spans="1:23" ht="150" x14ac:dyDescent="0.25">
      <c r="A34" s="80">
        <v>13</v>
      </c>
      <c r="B34" s="78" t="s">
        <v>73</v>
      </c>
      <c r="C34" s="81" t="s">
        <v>1</v>
      </c>
      <c r="D34" s="88">
        <v>130</v>
      </c>
      <c r="E34" s="89"/>
      <c r="F34" s="90">
        <f t="shared" si="1"/>
        <v>0</v>
      </c>
      <c r="G34" s="9"/>
      <c r="K34" s="7"/>
      <c r="N34" s="8"/>
      <c r="Q34" s="7"/>
      <c r="T34" s="7"/>
      <c r="W34" s="7"/>
    </row>
    <row r="35" spans="1:23" ht="135" x14ac:dyDescent="0.25">
      <c r="A35" s="80">
        <v>14</v>
      </c>
      <c r="B35" s="78" t="s">
        <v>74</v>
      </c>
      <c r="C35" s="81" t="s">
        <v>1</v>
      </c>
      <c r="D35" s="88">
        <v>125</v>
      </c>
      <c r="E35" s="95"/>
      <c r="F35" s="98">
        <f t="shared" si="1"/>
        <v>0</v>
      </c>
      <c r="G35" s="9"/>
      <c r="K35" s="7"/>
      <c r="N35" s="8"/>
      <c r="Q35" s="7"/>
      <c r="T35" s="7"/>
      <c r="W35" s="7"/>
    </row>
    <row r="36" spans="1:23" ht="120" x14ac:dyDescent="0.25">
      <c r="A36" s="80">
        <v>15</v>
      </c>
      <c r="B36" s="78" t="s">
        <v>75</v>
      </c>
      <c r="C36" s="81" t="s">
        <v>1</v>
      </c>
      <c r="D36" s="88">
        <v>125</v>
      </c>
      <c r="E36" s="95"/>
      <c r="F36" s="90">
        <f t="shared" si="1"/>
        <v>0</v>
      </c>
    </row>
    <row r="37" spans="1:23" ht="105" x14ac:dyDescent="0.25">
      <c r="A37" s="80">
        <v>16</v>
      </c>
      <c r="B37" s="102" t="s">
        <v>76</v>
      </c>
      <c r="C37" s="81" t="s">
        <v>1</v>
      </c>
      <c r="D37" s="88">
        <v>130</v>
      </c>
      <c r="E37" s="95"/>
      <c r="F37" s="90">
        <f t="shared" si="1"/>
        <v>0</v>
      </c>
      <c r="G37" s="9"/>
      <c r="K37" s="7"/>
      <c r="N37" s="8"/>
      <c r="Q37" s="7"/>
      <c r="T37" s="7"/>
      <c r="W37" s="7"/>
    </row>
    <row r="38" spans="1:23" ht="15" x14ac:dyDescent="0.25">
      <c r="A38" s="251" t="s">
        <v>77</v>
      </c>
      <c r="B38" s="252"/>
      <c r="C38" s="103"/>
      <c r="D38" s="104"/>
      <c r="E38" s="105"/>
      <c r="F38" s="106"/>
      <c r="G38"/>
    </row>
    <row r="39" spans="1:23" ht="39.75" customHeight="1" x14ac:dyDescent="0.25">
      <c r="A39" s="80">
        <v>17</v>
      </c>
      <c r="B39" s="107" t="s">
        <v>78</v>
      </c>
      <c r="C39" s="91" t="s">
        <v>17</v>
      </c>
      <c r="D39" s="92"/>
      <c r="E39" s="93"/>
      <c r="F39" s="108"/>
    </row>
    <row r="40" spans="1:23" x14ac:dyDescent="0.25">
      <c r="A40" s="80" t="s">
        <v>5</v>
      </c>
      <c r="B40" s="78" t="s">
        <v>79</v>
      </c>
      <c r="C40" s="81" t="s">
        <v>4</v>
      </c>
      <c r="D40" s="94">
        <v>2</v>
      </c>
      <c r="E40" s="95"/>
      <c r="F40" s="108">
        <f>D40*E40</f>
        <v>0</v>
      </c>
    </row>
    <row r="41" spans="1:23" ht="60" x14ac:dyDescent="0.25">
      <c r="A41" s="80">
        <v>18</v>
      </c>
      <c r="B41" s="109" t="s">
        <v>80</v>
      </c>
      <c r="C41" s="81"/>
      <c r="D41" s="94"/>
      <c r="E41" s="110"/>
      <c r="F41" s="111"/>
      <c r="G41" s="9"/>
      <c r="K41" s="7"/>
      <c r="N41" s="8"/>
      <c r="Q41" s="7"/>
      <c r="T41" s="7"/>
      <c r="W41" s="7"/>
    </row>
    <row r="42" spans="1:23" x14ac:dyDescent="0.25">
      <c r="A42" s="80" t="s">
        <v>5</v>
      </c>
      <c r="B42" s="56" t="s">
        <v>81</v>
      </c>
      <c r="C42" s="81" t="s">
        <v>4</v>
      </c>
      <c r="D42" s="94">
        <v>2</v>
      </c>
      <c r="E42" s="110"/>
      <c r="F42" s="111">
        <f>D42*E42</f>
        <v>0</v>
      </c>
      <c r="G42" s="9"/>
      <c r="K42" s="7"/>
      <c r="N42" s="8"/>
      <c r="Q42" s="7"/>
      <c r="T42" s="7"/>
      <c r="W42" s="7"/>
    </row>
    <row r="43" spans="1:23" ht="225" x14ac:dyDescent="0.25">
      <c r="A43" s="80">
        <v>19</v>
      </c>
      <c r="B43" s="102" t="s">
        <v>82</v>
      </c>
      <c r="C43" s="91"/>
      <c r="D43" s="112"/>
      <c r="E43" s="113"/>
      <c r="F43" s="90" t="s">
        <v>17</v>
      </c>
      <c r="G43" s="9"/>
      <c r="K43" s="7"/>
      <c r="N43" s="8"/>
      <c r="Q43" s="7"/>
      <c r="T43" s="7"/>
      <c r="W43" s="7"/>
    </row>
    <row r="44" spans="1:23" x14ac:dyDescent="0.25">
      <c r="A44" s="80" t="s">
        <v>5</v>
      </c>
      <c r="B44" s="56" t="s">
        <v>83</v>
      </c>
      <c r="C44" s="81" t="s">
        <v>4</v>
      </c>
      <c r="D44" s="94">
        <v>2</v>
      </c>
      <c r="E44" s="95"/>
      <c r="F44" s="90">
        <f>D44*E44</f>
        <v>0</v>
      </c>
    </row>
    <row r="45" spans="1:23" ht="135" x14ac:dyDescent="0.25">
      <c r="A45" s="114">
        <v>20</v>
      </c>
      <c r="B45" s="109" t="s">
        <v>84</v>
      </c>
      <c r="C45" s="81"/>
      <c r="D45" s="94"/>
      <c r="E45" s="110"/>
      <c r="F45" s="111"/>
      <c r="G45" s="9"/>
      <c r="K45" s="7"/>
      <c r="N45" s="8"/>
      <c r="Q45" s="7"/>
      <c r="T45" s="7"/>
      <c r="W45" s="7"/>
    </row>
    <row r="46" spans="1:23" x14ac:dyDescent="0.25">
      <c r="A46" s="114" t="s">
        <v>5</v>
      </c>
      <c r="B46" s="56" t="s">
        <v>85</v>
      </c>
      <c r="C46" s="81" t="s">
        <v>4</v>
      </c>
      <c r="D46" s="94">
        <v>2</v>
      </c>
      <c r="E46" s="110"/>
      <c r="F46" s="111">
        <f>D46*E46</f>
        <v>0</v>
      </c>
      <c r="G46" s="9"/>
      <c r="K46" s="7"/>
      <c r="N46" s="8"/>
      <c r="Q46" s="7"/>
      <c r="T46" s="7"/>
      <c r="W46" s="7"/>
    </row>
    <row r="47" spans="1:23" ht="18.75" x14ac:dyDescent="0.25">
      <c r="A47" s="253" t="s">
        <v>86</v>
      </c>
      <c r="B47" s="254"/>
      <c r="C47" s="115"/>
      <c r="D47" s="116"/>
      <c r="E47" s="117"/>
      <c r="F47" s="118" t="s">
        <v>17</v>
      </c>
      <c r="G47" s="9"/>
      <c r="K47" s="7"/>
      <c r="N47" s="8"/>
      <c r="Q47" s="7"/>
      <c r="T47" s="7"/>
      <c r="W47" s="7"/>
    </row>
    <row r="48" spans="1:23" ht="165" x14ac:dyDescent="0.25">
      <c r="A48" s="80">
        <v>21</v>
      </c>
      <c r="B48" s="56" t="s">
        <v>87</v>
      </c>
      <c r="C48" s="81" t="s">
        <v>4</v>
      </c>
      <c r="D48" s="94">
        <v>4</v>
      </c>
      <c r="E48" s="110"/>
      <c r="F48" s="119">
        <f>D48*E48</f>
        <v>0</v>
      </c>
      <c r="G48" s="9"/>
      <c r="K48" s="7"/>
      <c r="N48" s="8"/>
      <c r="Q48" s="7"/>
      <c r="T48" s="7"/>
      <c r="W48" s="7"/>
    </row>
    <row r="49" spans="1:23" ht="135" x14ac:dyDescent="0.25">
      <c r="A49" s="80">
        <v>22</v>
      </c>
      <c r="B49" s="56" t="s">
        <v>88</v>
      </c>
      <c r="C49" s="81" t="s">
        <v>4</v>
      </c>
      <c r="D49" s="94">
        <v>4</v>
      </c>
      <c r="E49" s="95"/>
      <c r="F49" s="111">
        <f t="shared" ref="F49:F50" si="2">D49*E49</f>
        <v>0</v>
      </c>
      <c r="G49" s="9"/>
      <c r="K49" s="7"/>
      <c r="N49" s="8"/>
      <c r="Q49" s="7"/>
      <c r="T49" s="7"/>
      <c r="W49" s="7"/>
    </row>
    <row r="50" spans="1:23" ht="150" x14ac:dyDescent="0.25">
      <c r="A50" s="80">
        <v>23</v>
      </c>
      <c r="B50" s="56" t="s">
        <v>89</v>
      </c>
      <c r="C50" s="81" t="s">
        <v>4</v>
      </c>
      <c r="D50" s="94">
        <v>4</v>
      </c>
      <c r="E50" s="95"/>
      <c r="F50" s="119">
        <f t="shared" si="2"/>
        <v>0</v>
      </c>
      <c r="G50" s="9"/>
      <c r="K50" s="7"/>
      <c r="N50" s="8"/>
      <c r="Q50" s="7"/>
      <c r="T50" s="7"/>
      <c r="W50" s="7"/>
    </row>
    <row r="51" spans="1:23" ht="165" x14ac:dyDescent="0.25">
      <c r="A51" s="80">
        <v>24</v>
      </c>
      <c r="B51" s="56" t="s">
        <v>90</v>
      </c>
      <c r="C51" s="91"/>
      <c r="D51" s="92"/>
      <c r="E51" s="93"/>
      <c r="F51" s="111"/>
      <c r="G51" s="9"/>
      <c r="K51" s="7"/>
      <c r="N51" s="8"/>
      <c r="Q51" s="7"/>
      <c r="T51" s="7"/>
      <c r="W51" s="7"/>
    </row>
    <row r="52" spans="1:23" x14ac:dyDescent="0.25">
      <c r="A52" s="80" t="s">
        <v>5</v>
      </c>
      <c r="B52" s="56" t="s">
        <v>91</v>
      </c>
      <c r="C52" s="81" t="s">
        <v>4</v>
      </c>
      <c r="D52" s="94">
        <v>4</v>
      </c>
      <c r="E52" s="95"/>
      <c r="F52" s="111">
        <f>D52*E52</f>
        <v>0</v>
      </c>
      <c r="G52" s="9"/>
      <c r="K52" s="7"/>
      <c r="N52" s="8"/>
      <c r="Q52" s="7"/>
      <c r="T52" s="7"/>
      <c r="W52" s="7"/>
    </row>
    <row r="53" spans="1:23" ht="180" x14ac:dyDescent="0.25">
      <c r="A53" s="80">
        <v>25</v>
      </c>
      <c r="B53" s="56" t="s">
        <v>92</v>
      </c>
      <c r="C53" s="91"/>
      <c r="D53" s="92"/>
      <c r="E53" s="93"/>
      <c r="F53" s="111"/>
      <c r="G53" s="9"/>
      <c r="K53" s="7"/>
      <c r="N53" s="8"/>
      <c r="Q53" s="7"/>
      <c r="T53" s="7"/>
      <c r="W53" s="7"/>
    </row>
    <row r="54" spans="1:23" x14ac:dyDescent="0.25">
      <c r="A54" s="80" t="s">
        <v>5</v>
      </c>
      <c r="B54" s="56" t="s">
        <v>93</v>
      </c>
      <c r="C54" s="81" t="s">
        <v>4</v>
      </c>
      <c r="D54" s="94">
        <v>8</v>
      </c>
      <c r="E54" s="95"/>
      <c r="F54" s="111">
        <f t="shared" ref="F54" si="3">D54*E54</f>
        <v>0</v>
      </c>
      <c r="G54" s="9"/>
      <c r="K54" s="7"/>
      <c r="N54" s="8"/>
      <c r="Q54" s="7"/>
      <c r="T54" s="7"/>
      <c r="W54" s="7"/>
    </row>
    <row r="55" spans="1:23" ht="45" x14ac:dyDescent="0.25">
      <c r="A55" s="80" t="s">
        <v>6</v>
      </c>
      <c r="B55" s="56" t="s">
        <v>94</v>
      </c>
      <c r="C55" s="81" t="s">
        <v>4</v>
      </c>
      <c r="D55" s="94">
        <v>6</v>
      </c>
      <c r="E55" s="95"/>
      <c r="F55" s="111">
        <f>D55*E55</f>
        <v>0</v>
      </c>
      <c r="G55" s="9"/>
      <c r="K55" s="7"/>
      <c r="N55" s="8"/>
      <c r="Q55" s="7"/>
      <c r="T55" s="7"/>
      <c r="W55" s="7"/>
    </row>
    <row r="56" spans="1:23" ht="30" x14ac:dyDescent="0.25">
      <c r="A56" s="80" t="s">
        <v>7</v>
      </c>
      <c r="B56" s="56" t="s">
        <v>39</v>
      </c>
      <c r="C56" s="81" t="s">
        <v>4</v>
      </c>
      <c r="D56" s="94">
        <v>4</v>
      </c>
      <c r="E56" s="95"/>
      <c r="F56" s="111">
        <f t="shared" ref="F56" si="4">D56*E56</f>
        <v>0</v>
      </c>
      <c r="G56" s="9"/>
      <c r="K56" s="7"/>
      <c r="N56" s="8"/>
      <c r="Q56" s="7"/>
      <c r="T56" s="7"/>
      <c r="W56" s="7"/>
    </row>
    <row r="57" spans="1:23" ht="240" x14ac:dyDescent="0.25">
      <c r="A57" s="80">
        <v>26</v>
      </c>
      <c r="B57" s="56" t="s">
        <v>95</v>
      </c>
      <c r="C57" s="91"/>
      <c r="D57" s="92"/>
      <c r="E57" s="93"/>
      <c r="F57" s="111"/>
      <c r="G57" s="9"/>
      <c r="K57" s="7"/>
      <c r="N57" s="8"/>
      <c r="Q57" s="7"/>
      <c r="T57" s="7"/>
      <c r="W57" s="7"/>
    </row>
    <row r="58" spans="1:23" ht="30" x14ac:dyDescent="0.25">
      <c r="A58" s="80" t="s">
        <v>5</v>
      </c>
      <c r="B58" s="56" t="s">
        <v>96</v>
      </c>
      <c r="C58" s="81" t="s">
        <v>2</v>
      </c>
      <c r="D58" s="79">
        <v>50</v>
      </c>
      <c r="E58" s="95"/>
      <c r="F58" s="111">
        <f t="shared" ref="F58" si="5">D58*E58</f>
        <v>0</v>
      </c>
      <c r="G58" s="9"/>
      <c r="K58" s="7"/>
      <c r="N58" s="8"/>
      <c r="Q58" s="7"/>
      <c r="T58" s="7"/>
      <c r="W58" s="7"/>
    </row>
    <row r="59" spans="1:23" ht="157.5" x14ac:dyDescent="0.25">
      <c r="A59" s="80">
        <v>27</v>
      </c>
      <c r="B59" s="120" t="s">
        <v>97</v>
      </c>
      <c r="C59" s="81" t="s">
        <v>4</v>
      </c>
      <c r="D59" s="79">
        <v>1</v>
      </c>
      <c r="E59" s="89"/>
      <c r="F59" s="90">
        <f>D59*E59</f>
        <v>0</v>
      </c>
      <c r="G59" s="9"/>
      <c r="K59" s="7"/>
      <c r="N59" s="8"/>
      <c r="Q59" s="7"/>
      <c r="T59" s="7"/>
      <c r="W59" s="7"/>
    </row>
    <row r="60" spans="1:23" ht="75" x14ac:dyDescent="0.25">
      <c r="A60" s="80">
        <v>28</v>
      </c>
      <c r="B60" s="56" t="s">
        <v>98</v>
      </c>
      <c r="C60" s="81" t="s">
        <v>4</v>
      </c>
      <c r="D60" s="79">
        <v>6</v>
      </c>
      <c r="E60" s="95"/>
      <c r="F60" s="111">
        <f t="shared" ref="F60" si="6">D60*E60</f>
        <v>0</v>
      </c>
      <c r="G60" s="9"/>
      <c r="K60" s="7"/>
      <c r="N60" s="8"/>
      <c r="Q60" s="7"/>
      <c r="T60" s="7"/>
      <c r="W60" s="7"/>
    </row>
    <row r="61" spans="1:23" ht="18.75" x14ac:dyDescent="0.25">
      <c r="A61" s="255" t="s">
        <v>99</v>
      </c>
      <c r="B61" s="256"/>
      <c r="C61" s="115"/>
      <c r="D61" s="116"/>
      <c r="E61" s="117"/>
      <c r="F61" s="118" t="s">
        <v>17</v>
      </c>
      <c r="G61" s="9"/>
      <c r="K61" s="7"/>
      <c r="N61" s="8"/>
      <c r="Q61" s="7"/>
      <c r="T61" s="7"/>
      <c r="W61" s="7"/>
    </row>
    <row r="62" spans="1:23" ht="240" x14ac:dyDescent="0.25">
      <c r="A62" s="80">
        <v>29</v>
      </c>
      <c r="B62" s="56" t="s">
        <v>100</v>
      </c>
      <c r="C62" s="81"/>
      <c r="D62" s="94"/>
      <c r="E62" s="95"/>
      <c r="F62" s="111"/>
      <c r="G62" s="9"/>
      <c r="K62" s="7"/>
      <c r="N62" s="8"/>
      <c r="Q62" s="7"/>
      <c r="T62" s="7"/>
      <c r="W62" s="7"/>
    </row>
    <row r="63" spans="1:23" x14ac:dyDescent="0.25">
      <c r="A63" s="80" t="s">
        <v>5</v>
      </c>
      <c r="B63" s="56" t="s">
        <v>101</v>
      </c>
      <c r="C63" s="81" t="s">
        <v>4</v>
      </c>
      <c r="D63" s="94">
        <v>1</v>
      </c>
      <c r="E63" s="95"/>
      <c r="F63" s="111">
        <f t="shared" ref="F63" si="7">D63*E63</f>
        <v>0</v>
      </c>
      <c r="G63" s="9"/>
      <c r="K63" s="7"/>
      <c r="N63" s="8"/>
      <c r="Q63" s="7"/>
      <c r="T63" s="7"/>
      <c r="W63" s="7"/>
    </row>
    <row r="64" spans="1:23" ht="21" customHeight="1" x14ac:dyDescent="0.25">
      <c r="A64" s="181"/>
      <c r="B64" s="183" t="s">
        <v>154</v>
      </c>
      <c r="C64" s="184"/>
      <c r="D64" s="185"/>
      <c r="E64" s="186"/>
      <c r="F64" s="182">
        <f>SUM(F9:F63)</f>
        <v>0</v>
      </c>
      <c r="G64" s="9"/>
      <c r="K64" s="7"/>
      <c r="N64" s="8"/>
      <c r="Q64" s="7"/>
      <c r="T64" s="7"/>
      <c r="W64" s="7"/>
    </row>
    <row r="65" spans="2:6" x14ac:dyDescent="0.25">
      <c r="F65" s="10"/>
    </row>
    <row r="66" spans="2:6" x14ac:dyDescent="0.25">
      <c r="F66" s="10"/>
    </row>
    <row r="67" spans="2:6" x14ac:dyDescent="0.25">
      <c r="F67" s="10"/>
    </row>
    <row r="68" spans="2:6" x14ac:dyDescent="0.25">
      <c r="B68" s="298" t="s">
        <v>292</v>
      </c>
    </row>
    <row r="69" spans="2:6" x14ac:dyDescent="0.25">
      <c r="B69" s="299"/>
    </row>
    <row r="70" spans="2:6" x14ac:dyDescent="0.25">
      <c r="B70" s="298" t="s">
        <v>293</v>
      </c>
    </row>
    <row r="71" spans="2:6" x14ac:dyDescent="0.25">
      <c r="B71" s="299"/>
    </row>
    <row r="72" spans="2:6" x14ac:dyDescent="0.25">
      <c r="B72" s="298" t="s">
        <v>294</v>
      </c>
    </row>
    <row r="73" spans="2:6" x14ac:dyDescent="0.25">
      <c r="B73" s="299"/>
    </row>
    <row r="74" spans="2:6" x14ac:dyDescent="0.25">
      <c r="B74" s="298" t="s">
        <v>295</v>
      </c>
    </row>
    <row r="75" spans="2:6" x14ac:dyDescent="0.25">
      <c r="B75" s="299"/>
      <c r="F75" s="6"/>
    </row>
    <row r="76" spans="2:6" x14ac:dyDescent="0.25">
      <c r="B76" s="298" t="s">
        <v>296</v>
      </c>
    </row>
  </sheetData>
  <mergeCells count="15">
    <mergeCell ref="A1:F1"/>
    <mergeCell ref="A2:F2"/>
    <mergeCell ref="A3:F3"/>
    <mergeCell ref="A4:F5"/>
    <mergeCell ref="A6:C6"/>
    <mergeCell ref="A8:B8"/>
    <mergeCell ref="A12:B12"/>
    <mergeCell ref="A13:B13"/>
    <mergeCell ref="A24:B24"/>
    <mergeCell ref="A27:B27"/>
    <mergeCell ref="A29:B29"/>
    <mergeCell ref="A33:C33"/>
    <mergeCell ref="A38:B38"/>
    <mergeCell ref="A47:B47"/>
    <mergeCell ref="A61:B61"/>
  </mergeCells>
  <pageMargins left="0.25" right="0.25" top="0.75" bottom="0.75" header="0.3" footer="0.3"/>
  <pageSetup paperSize="9" scale="75" fitToHeight="0" orientation="portrait" horizontalDpi="4294967295" verticalDpi="4294967295" r:id="rId1"/>
  <headerFooter>
    <oddHeader>&amp;C&amp;"-,Bold"&amp;12&amp;K0000FFModel Police Station Initiative - Falluja Police Station in Falluja City</oddHeader>
    <oddFooter>&amp;L&amp;"-,Bold"&amp;KFF0000Part 1 : Construction of Inspection and Entrance Room&amp;R&amp;"-,Bold"&amp;K0430ECPage &amp;P of &amp;N</oddFooter>
  </headerFooter>
  <rowBreaks count="1" manualBreakCount="1">
    <brk id="4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16451-F369-4D06-9336-A3FFCE641F9E}">
  <sheetPr>
    <tabColor theme="7" tint="0.79998168889431442"/>
    <pageSetUpPr fitToPage="1"/>
  </sheetPr>
  <dimension ref="A1:AG105"/>
  <sheetViews>
    <sheetView view="pageBreakPreview" topLeftCell="A91" zoomScale="85" zoomScaleNormal="100" zoomScaleSheetLayoutView="85" workbookViewId="0">
      <selection activeCell="B97" sqref="B97:C105"/>
    </sheetView>
  </sheetViews>
  <sheetFormatPr defaultRowHeight="1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s>
  <sheetData>
    <row r="1" spans="1:33" s="55" customFormat="1" ht="19.5" thickBot="1" x14ac:dyDescent="0.35">
      <c r="A1" s="13" t="s">
        <v>102</v>
      </c>
      <c r="B1" s="50"/>
      <c r="C1" s="50"/>
      <c r="D1" s="51"/>
      <c r="E1" s="52"/>
      <c r="F1" s="53"/>
      <c r="G1" s="54"/>
    </row>
    <row r="2" spans="1:33" ht="15.75" x14ac:dyDescent="0.25">
      <c r="A2" s="63" t="s">
        <v>10</v>
      </c>
      <c r="B2" s="64" t="s">
        <v>11</v>
      </c>
      <c r="C2" s="65" t="s">
        <v>12</v>
      </c>
      <c r="D2" s="66" t="s">
        <v>13</v>
      </c>
      <c r="E2" s="67" t="s">
        <v>14</v>
      </c>
      <c r="F2" s="68" t="s">
        <v>15</v>
      </c>
      <c r="G2" s="3"/>
      <c r="H2" s="3"/>
      <c r="I2" s="3"/>
      <c r="J2" s="3"/>
      <c r="K2" s="3"/>
      <c r="L2" s="3"/>
      <c r="M2" s="3"/>
      <c r="N2" s="3"/>
      <c r="O2" s="3"/>
      <c r="P2" s="3"/>
      <c r="Q2" s="3"/>
      <c r="R2" s="3"/>
      <c r="S2" s="3"/>
      <c r="T2" s="3"/>
      <c r="U2" s="3"/>
      <c r="V2" s="3"/>
      <c r="W2" s="3"/>
      <c r="X2" s="3"/>
      <c r="Y2" s="3"/>
      <c r="Z2" s="3"/>
      <c r="AA2" s="3"/>
      <c r="AB2" s="3"/>
      <c r="AC2" s="3"/>
      <c r="AD2" s="3"/>
      <c r="AE2" s="3"/>
      <c r="AF2" s="3"/>
      <c r="AG2" s="3"/>
    </row>
    <row r="3" spans="1:33" ht="18.75" x14ac:dyDescent="0.25">
      <c r="A3" s="255" t="s">
        <v>48</v>
      </c>
      <c r="B3" s="280"/>
      <c r="C3" s="121"/>
      <c r="D3" s="122"/>
      <c r="E3" s="123"/>
      <c r="F3" s="124"/>
      <c r="G3" s="4"/>
    </row>
    <row r="4" spans="1:33" ht="345.75" x14ac:dyDescent="0.25">
      <c r="A4" s="80">
        <v>1</v>
      </c>
      <c r="B4" s="78" t="s">
        <v>103</v>
      </c>
      <c r="C4" s="81" t="s">
        <v>104</v>
      </c>
      <c r="D4" s="125">
        <v>1</v>
      </c>
      <c r="E4" s="126"/>
      <c r="F4" s="127">
        <f t="shared" ref="F4:F6" si="0">D4*E4</f>
        <v>0</v>
      </c>
      <c r="G4" s="4"/>
    </row>
    <row r="5" spans="1:33" ht="195" x14ac:dyDescent="0.25">
      <c r="A5" s="80">
        <v>2</v>
      </c>
      <c r="B5" s="74" t="s">
        <v>49</v>
      </c>
      <c r="C5" s="75" t="s">
        <v>0</v>
      </c>
      <c r="D5" s="75">
        <v>25</v>
      </c>
      <c r="E5" s="76"/>
      <c r="F5" s="77">
        <f t="shared" si="0"/>
        <v>0</v>
      </c>
    </row>
    <row r="6" spans="1:33" ht="120" x14ac:dyDescent="0.25">
      <c r="A6" s="80">
        <v>3</v>
      </c>
      <c r="B6" s="128" t="s">
        <v>50</v>
      </c>
      <c r="C6" s="129" t="s">
        <v>1</v>
      </c>
      <c r="D6" s="130">
        <v>20</v>
      </c>
      <c r="E6" s="131"/>
      <c r="F6" s="132">
        <f t="shared" si="0"/>
        <v>0</v>
      </c>
    </row>
    <row r="7" spans="1:33" ht="90" x14ac:dyDescent="0.25">
      <c r="A7" s="80">
        <v>4</v>
      </c>
      <c r="B7" s="78" t="s">
        <v>51</v>
      </c>
      <c r="C7" s="81" t="s">
        <v>0</v>
      </c>
      <c r="D7" s="82">
        <v>25</v>
      </c>
      <c r="E7" s="83"/>
      <c r="F7" s="90">
        <f>D7*E7</f>
        <v>0</v>
      </c>
    </row>
    <row r="8" spans="1:33" ht="18.75" x14ac:dyDescent="0.25">
      <c r="A8" s="255" t="s">
        <v>52</v>
      </c>
      <c r="B8" s="280"/>
      <c r="C8" s="121"/>
      <c r="D8" s="122"/>
      <c r="E8" s="123"/>
      <c r="F8" s="124"/>
    </row>
    <row r="9" spans="1:33" ht="15.75" x14ac:dyDescent="0.25">
      <c r="A9" s="247" t="s">
        <v>53</v>
      </c>
      <c r="B9" s="248"/>
      <c r="C9" s="84"/>
      <c r="D9" s="85"/>
      <c r="E9" s="86"/>
      <c r="F9" s="87"/>
    </row>
    <row r="10" spans="1:33" ht="60" x14ac:dyDescent="0.25">
      <c r="A10" s="80">
        <v>5</v>
      </c>
      <c r="B10" s="78" t="s">
        <v>54</v>
      </c>
      <c r="C10" s="81" t="s">
        <v>1</v>
      </c>
      <c r="D10" s="88">
        <v>70</v>
      </c>
      <c r="E10" s="89"/>
      <c r="F10" s="90">
        <f>D10*E10</f>
        <v>0</v>
      </c>
      <c r="G10" s="4"/>
    </row>
    <row r="11" spans="1:33" ht="90" x14ac:dyDescent="0.25">
      <c r="A11" s="133">
        <v>6</v>
      </c>
      <c r="B11" s="128" t="s">
        <v>105</v>
      </c>
      <c r="C11" s="134"/>
      <c r="D11" s="135"/>
      <c r="E11" s="136"/>
      <c r="F11" s="137" t="s">
        <v>17</v>
      </c>
    </row>
    <row r="12" spans="1:33" ht="15.75" x14ac:dyDescent="0.25">
      <c r="A12" s="80" t="s">
        <v>5</v>
      </c>
      <c r="B12" s="78" t="s">
        <v>16</v>
      </c>
      <c r="C12" s="81" t="s">
        <v>1</v>
      </c>
      <c r="D12" s="94">
        <v>28</v>
      </c>
      <c r="E12" s="95"/>
      <c r="F12" s="90">
        <f>D12*E12</f>
        <v>0</v>
      </c>
    </row>
    <row r="13" spans="1:33" ht="30" x14ac:dyDescent="0.25">
      <c r="A13" s="80" t="s">
        <v>6</v>
      </c>
      <c r="B13" s="78" t="s">
        <v>56</v>
      </c>
      <c r="C13" s="81" t="s">
        <v>2</v>
      </c>
      <c r="D13" s="94">
        <v>40</v>
      </c>
      <c r="E13" s="95"/>
      <c r="F13" s="90">
        <f>D13*E13</f>
        <v>0</v>
      </c>
    </row>
    <row r="14" spans="1:33" ht="30" x14ac:dyDescent="0.25">
      <c r="A14" s="80" t="s">
        <v>7</v>
      </c>
      <c r="B14" s="78" t="s">
        <v>57</v>
      </c>
      <c r="C14" s="81" t="s">
        <v>1</v>
      </c>
      <c r="D14" s="94">
        <v>60</v>
      </c>
      <c r="E14" s="95"/>
      <c r="F14" s="90">
        <f>D14*E14</f>
        <v>0</v>
      </c>
    </row>
    <row r="15" spans="1:33" ht="180.75" x14ac:dyDescent="0.25">
      <c r="A15" s="138">
        <v>7</v>
      </c>
      <c r="B15" s="128" t="s">
        <v>58</v>
      </c>
      <c r="C15" s="129"/>
      <c r="D15" s="129"/>
      <c r="E15" s="139"/>
      <c r="F15" s="140"/>
    </row>
    <row r="16" spans="1:33" ht="15.75" x14ac:dyDescent="0.25">
      <c r="A16" s="80" t="s">
        <v>5</v>
      </c>
      <c r="B16" s="78" t="s">
        <v>59</v>
      </c>
      <c r="C16" s="81" t="s">
        <v>0</v>
      </c>
      <c r="D16" s="94">
        <v>16</v>
      </c>
      <c r="E16" s="95"/>
      <c r="F16" s="90">
        <f t="shared" ref="F16:F19" si="1">D16*E16</f>
        <v>0</v>
      </c>
    </row>
    <row r="17" spans="1:6" ht="15.75" x14ac:dyDescent="0.25">
      <c r="A17" s="80" t="s">
        <v>6</v>
      </c>
      <c r="B17" s="78" t="s">
        <v>60</v>
      </c>
      <c r="C17" s="81" t="s">
        <v>0</v>
      </c>
      <c r="D17" s="96">
        <v>22</v>
      </c>
      <c r="E17" s="95"/>
      <c r="F17" s="90">
        <f t="shared" si="1"/>
        <v>0</v>
      </c>
    </row>
    <row r="18" spans="1:6" ht="15.75" x14ac:dyDescent="0.25">
      <c r="A18" s="80" t="s">
        <v>7</v>
      </c>
      <c r="B18" s="78" t="s">
        <v>61</v>
      </c>
      <c r="C18" s="81" t="s">
        <v>0</v>
      </c>
      <c r="D18" s="94">
        <v>3.5</v>
      </c>
      <c r="E18" s="95"/>
      <c r="F18" s="90">
        <f t="shared" si="1"/>
        <v>0</v>
      </c>
    </row>
    <row r="19" spans="1:6" ht="15.75" x14ac:dyDescent="0.25">
      <c r="A19" s="73" t="s">
        <v>8</v>
      </c>
      <c r="B19" s="78" t="s">
        <v>18</v>
      </c>
      <c r="C19" s="75" t="s">
        <v>0</v>
      </c>
      <c r="D19" s="79">
        <v>2.5</v>
      </c>
      <c r="E19" s="141"/>
      <c r="F19" s="98">
        <f t="shared" si="1"/>
        <v>0</v>
      </c>
    </row>
    <row r="20" spans="1:6" ht="15.75" x14ac:dyDescent="0.25">
      <c r="A20" s="247" t="s">
        <v>62</v>
      </c>
      <c r="B20" s="248"/>
      <c r="C20" s="84"/>
      <c r="D20" s="85"/>
      <c r="E20" s="86"/>
      <c r="F20" s="87"/>
    </row>
    <row r="21" spans="1:6" ht="135" x14ac:dyDescent="0.25">
      <c r="A21" s="73">
        <v>8</v>
      </c>
      <c r="B21" s="78" t="s">
        <v>63</v>
      </c>
      <c r="C21" s="81" t="s">
        <v>0</v>
      </c>
      <c r="D21" s="88">
        <v>10</v>
      </c>
      <c r="E21" s="83"/>
      <c r="F21" s="90">
        <f>D21*E21</f>
        <v>0</v>
      </c>
    </row>
    <row r="22" spans="1:6" ht="105" x14ac:dyDescent="0.25">
      <c r="A22" s="73">
        <v>9</v>
      </c>
      <c r="B22" s="78" t="s">
        <v>64</v>
      </c>
      <c r="C22" s="81" t="s">
        <v>0</v>
      </c>
      <c r="D22" s="88">
        <v>36</v>
      </c>
      <c r="E22" s="83"/>
      <c r="F22" s="90">
        <f>D22*E22</f>
        <v>0</v>
      </c>
    </row>
    <row r="23" spans="1:6" ht="15.75" x14ac:dyDescent="0.25">
      <c r="A23" s="247" t="s">
        <v>65</v>
      </c>
      <c r="B23" s="248"/>
      <c r="C23" s="84"/>
      <c r="D23" s="85"/>
      <c r="E23" s="86"/>
      <c r="F23" s="87" t="s">
        <v>17</v>
      </c>
    </row>
    <row r="24" spans="1:6" ht="105.75" x14ac:dyDescent="0.25">
      <c r="A24" s="80">
        <v>10</v>
      </c>
      <c r="B24" s="78" t="s">
        <v>66</v>
      </c>
      <c r="C24" s="81" t="s">
        <v>0</v>
      </c>
      <c r="D24" s="79">
        <v>40</v>
      </c>
      <c r="E24" s="89"/>
      <c r="F24" s="90">
        <f>D24*E24</f>
        <v>0</v>
      </c>
    </row>
    <row r="25" spans="1:6" ht="15.75" x14ac:dyDescent="0.25">
      <c r="A25" s="247" t="s">
        <v>67</v>
      </c>
      <c r="B25" s="248"/>
      <c r="C25" s="84"/>
      <c r="D25" s="85"/>
      <c r="E25" s="86"/>
      <c r="F25" s="87"/>
    </row>
    <row r="26" spans="1:6" ht="315" x14ac:dyDescent="0.25">
      <c r="A26" s="80">
        <v>11</v>
      </c>
      <c r="B26" s="97" t="s">
        <v>68</v>
      </c>
      <c r="C26" s="81" t="s">
        <v>1</v>
      </c>
      <c r="D26" s="88">
        <v>28</v>
      </c>
      <c r="E26" s="89"/>
      <c r="F26" s="90">
        <f t="shared" ref="F26:F27" si="2">D26*E26</f>
        <v>0</v>
      </c>
    </row>
    <row r="27" spans="1:6" ht="189" x14ac:dyDescent="0.25">
      <c r="A27" s="80">
        <v>12</v>
      </c>
      <c r="B27" s="97" t="s">
        <v>69</v>
      </c>
      <c r="C27" s="94" t="s">
        <v>70</v>
      </c>
      <c r="D27" s="88">
        <v>30</v>
      </c>
      <c r="E27" s="83"/>
      <c r="F27" s="90">
        <f t="shared" si="2"/>
        <v>0</v>
      </c>
    </row>
    <row r="28" spans="1:6" ht="409.5" x14ac:dyDescent="0.25">
      <c r="A28" s="133">
        <v>13</v>
      </c>
      <c r="B28" s="56" t="s">
        <v>106</v>
      </c>
      <c r="C28" s="81" t="s">
        <v>1</v>
      </c>
      <c r="D28" s="94">
        <f>8.75*4</f>
        <v>35</v>
      </c>
      <c r="E28" s="95"/>
      <c r="F28" s="98">
        <f>D28*E28</f>
        <v>0</v>
      </c>
    </row>
    <row r="29" spans="1:6" ht="120" x14ac:dyDescent="0.25">
      <c r="A29" s="80">
        <v>14</v>
      </c>
      <c r="B29" s="107" t="s">
        <v>107</v>
      </c>
      <c r="C29" s="81" t="s">
        <v>1</v>
      </c>
      <c r="D29" s="94">
        <f>3.5*4*2</f>
        <v>28</v>
      </c>
      <c r="E29" s="95"/>
      <c r="F29" s="111">
        <f t="shared" ref="F29" si="3">D29*E29</f>
        <v>0</v>
      </c>
    </row>
    <row r="30" spans="1:6" ht="195" x14ac:dyDescent="0.25">
      <c r="A30" s="133">
        <v>15</v>
      </c>
      <c r="B30" s="142" t="s">
        <v>108</v>
      </c>
      <c r="C30" s="134"/>
      <c r="D30" s="143"/>
      <c r="E30" s="144"/>
      <c r="F30" s="145"/>
    </row>
    <row r="31" spans="1:6" x14ac:dyDescent="0.25">
      <c r="A31" s="80" t="s">
        <v>5</v>
      </c>
      <c r="B31" s="56" t="s">
        <v>19</v>
      </c>
      <c r="C31" s="81" t="s">
        <v>1</v>
      </c>
      <c r="D31" s="94">
        <v>42</v>
      </c>
      <c r="E31" s="110"/>
      <c r="F31" s="111">
        <f>D31*E31</f>
        <v>0</v>
      </c>
    </row>
    <row r="32" spans="1:6" x14ac:dyDescent="0.25">
      <c r="A32" s="80" t="s">
        <v>6</v>
      </c>
      <c r="B32" s="56" t="s">
        <v>109</v>
      </c>
      <c r="C32" s="81" t="s">
        <v>1</v>
      </c>
      <c r="D32" s="94">
        <v>7</v>
      </c>
      <c r="E32" s="110"/>
      <c r="F32" s="111">
        <f>D32*E32</f>
        <v>0</v>
      </c>
    </row>
    <row r="33" spans="1:6" x14ac:dyDescent="0.25">
      <c r="A33" s="249" t="s">
        <v>72</v>
      </c>
      <c r="B33" s="250"/>
      <c r="C33" s="250"/>
      <c r="D33" s="99"/>
      <c r="E33" s="100"/>
      <c r="F33" s="101"/>
    </row>
    <row r="34" spans="1:6" ht="180" x14ac:dyDescent="0.25">
      <c r="A34" s="80">
        <v>16</v>
      </c>
      <c r="B34" s="78" t="s">
        <v>110</v>
      </c>
      <c r="C34" s="81" t="s">
        <v>1</v>
      </c>
      <c r="D34" s="88">
        <f>SUM(4+12+4)*5+SUM(12*3)+SUM(12+4)*2*1.7</f>
        <v>190.4</v>
      </c>
      <c r="E34" s="89"/>
      <c r="F34" s="90">
        <f>D34*E34</f>
        <v>0</v>
      </c>
    </row>
    <row r="35" spans="1:6" ht="135" x14ac:dyDescent="0.25">
      <c r="A35" s="80">
        <v>17</v>
      </c>
      <c r="B35" s="78" t="s">
        <v>74</v>
      </c>
      <c r="C35" s="81" t="s">
        <v>1</v>
      </c>
      <c r="D35" s="88">
        <f>SUM(3.5+4)*2*2*3+SUM(3.5+3)*3</f>
        <v>109.5</v>
      </c>
      <c r="E35" s="95"/>
      <c r="F35" s="98">
        <f>D35*E35</f>
        <v>0</v>
      </c>
    </row>
    <row r="36" spans="1:6" ht="120" x14ac:dyDescent="0.25">
      <c r="A36" s="80">
        <v>18</v>
      </c>
      <c r="B36" s="78" t="s">
        <v>111</v>
      </c>
      <c r="C36" s="81" t="s">
        <v>1</v>
      </c>
      <c r="D36" s="88">
        <v>110</v>
      </c>
      <c r="E36" s="95"/>
      <c r="F36" s="90">
        <f>D36*E36</f>
        <v>0</v>
      </c>
    </row>
    <row r="37" spans="1:6" ht="105" x14ac:dyDescent="0.25">
      <c r="A37" s="80">
        <v>19</v>
      </c>
      <c r="B37" s="102" t="s">
        <v>112</v>
      </c>
      <c r="C37" s="81" t="s">
        <v>1</v>
      </c>
      <c r="D37" s="88">
        <v>190</v>
      </c>
      <c r="E37" s="95"/>
      <c r="F37" s="90">
        <f>D37*E37</f>
        <v>0</v>
      </c>
    </row>
    <row r="38" spans="1:6" x14ac:dyDescent="0.25">
      <c r="A38" s="251" t="s">
        <v>77</v>
      </c>
      <c r="B38" s="252"/>
      <c r="C38" s="103"/>
      <c r="D38" s="104"/>
      <c r="E38" s="105"/>
      <c r="F38" s="106"/>
    </row>
    <row r="39" spans="1:6" ht="285" x14ac:dyDescent="0.25">
      <c r="A39" s="133">
        <v>20</v>
      </c>
      <c r="B39" s="146" t="s">
        <v>78</v>
      </c>
      <c r="C39" s="134" t="s">
        <v>17</v>
      </c>
      <c r="D39" s="135"/>
      <c r="E39" s="136"/>
      <c r="F39" s="108"/>
    </row>
    <row r="40" spans="1:6" ht="15.75" x14ac:dyDescent="0.25">
      <c r="A40" s="147" t="s">
        <v>5</v>
      </c>
      <c r="B40" s="78" t="s">
        <v>79</v>
      </c>
      <c r="C40" s="81" t="s">
        <v>4</v>
      </c>
      <c r="D40" s="94">
        <v>3</v>
      </c>
      <c r="E40" s="95"/>
      <c r="F40" s="108">
        <f>D40*E40</f>
        <v>0</v>
      </c>
    </row>
    <row r="41" spans="1:6" ht="165" x14ac:dyDescent="0.25">
      <c r="A41" s="80">
        <v>21</v>
      </c>
      <c r="B41" s="107" t="s">
        <v>113</v>
      </c>
      <c r="C41" s="81"/>
      <c r="D41" s="88"/>
      <c r="E41" s="89"/>
      <c r="F41" s="90"/>
    </row>
    <row r="42" spans="1:6" ht="15.75" x14ac:dyDescent="0.25">
      <c r="A42" s="147" t="s">
        <v>5</v>
      </c>
      <c r="B42" s="78" t="s">
        <v>114</v>
      </c>
      <c r="C42" s="81" t="s">
        <v>4</v>
      </c>
      <c r="D42" s="94">
        <v>2</v>
      </c>
      <c r="E42" s="95"/>
      <c r="F42" s="108">
        <f>D42*E42</f>
        <v>0</v>
      </c>
    </row>
    <row r="43" spans="1:6" ht="285" x14ac:dyDescent="0.25">
      <c r="A43" s="133">
        <v>22</v>
      </c>
      <c r="B43" s="148" t="s">
        <v>115</v>
      </c>
      <c r="C43" s="134"/>
      <c r="D43" s="135"/>
      <c r="E43" s="136"/>
      <c r="F43" s="149" t="s">
        <v>17</v>
      </c>
    </row>
    <row r="44" spans="1:6" ht="15.75" x14ac:dyDescent="0.25">
      <c r="A44" s="80" t="s">
        <v>5</v>
      </c>
      <c r="B44" s="78" t="s">
        <v>116</v>
      </c>
      <c r="C44" s="81" t="s">
        <v>4</v>
      </c>
      <c r="D44" s="94">
        <v>1</v>
      </c>
      <c r="E44" s="141"/>
      <c r="F44" s="108">
        <f>D44*E44</f>
        <v>0</v>
      </c>
    </row>
    <row r="45" spans="1:6" ht="15.75" x14ac:dyDescent="0.25">
      <c r="A45" s="150" t="s">
        <v>6</v>
      </c>
      <c r="B45" s="78" t="s">
        <v>117</v>
      </c>
      <c r="C45" s="81" t="s">
        <v>4</v>
      </c>
      <c r="D45" s="94">
        <v>2</v>
      </c>
      <c r="E45" s="141"/>
      <c r="F45" s="108">
        <f>D45*E45</f>
        <v>0</v>
      </c>
    </row>
    <row r="46" spans="1:6" ht="135" x14ac:dyDescent="0.25">
      <c r="A46" s="133">
        <v>23</v>
      </c>
      <c r="B46" s="151" t="s">
        <v>84</v>
      </c>
      <c r="C46" s="152"/>
      <c r="D46" s="143"/>
      <c r="E46" s="144"/>
      <c r="F46" s="145"/>
    </row>
    <row r="47" spans="1:6" x14ac:dyDescent="0.25">
      <c r="A47" s="80" t="s">
        <v>5</v>
      </c>
      <c r="B47" s="56" t="s">
        <v>85</v>
      </c>
      <c r="C47" s="81" t="s">
        <v>4</v>
      </c>
      <c r="D47" s="94">
        <v>2</v>
      </c>
      <c r="E47" s="110"/>
      <c r="F47" s="111">
        <f>D47*E47</f>
        <v>0</v>
      </c>
    </row>
    <row r="48" spans="1:6" ht="21" x14ac:dyDescent="0.25">
      <c r="A48" s="278" t="s">
        <v>118</v>
      </c>
      <c r="B48" s="279"/>
      <c r="C48" s="153"/>
      <c r="D48" s="154"/>
      <c r="E48" s="155"/>
      <c r="F48" s="156"/>
    </row>
    <row r="49" spans="1:7" ht="135" x14ac:dyDescent="0.25">
      <c r="A49" s="133">
        <v>24</v>
      </c>
      <c r="B49" s="157" t="s">
        <v>119</v>
      </c>
      <c r="C49" s="134"/>
      <c r="D49" s="135"/>
      <c r="E49" s="136"/>
      <c r="F49" s="145"/>
    </row>
    <row r="50" spans="1:7" x14ac:dyDescent="0.25">
      <c r="A50" s="80" t="s">
        <v>5</v>
      </c>
      <c r="B50" s="56" t="s">
        <v>20</v>
      </c>
      <c r="C50" s="81" t="s">
        <v>2</v>
      </c>
      <c r="D50" s="94">
        <v>25</v>
      </c>
      <c r="E50" s="95"/>
      <c r="F50" s="111">
        <f>D50*E50</f>
        <v>0</v>
      </c>
    </row>
    <row r="51" spans="1:7" x14ac:dyDescent="0.25">
      <c r="A51" s="80" t="s">
        <v>6</v>
      </c>
      <c r="B51" s="56" t="s">
        <v>21</v>
      </c>
      <c r="C51" s="81" t="s">
        <v>2</v>
      </c>
      <c r="D51" s="94">
        <v>45</v>
      </c>
      <c r="E51" s="95"/>
      <c r="F51" s="111">
        <f>D51*E51</f>
        <v>0</v>
      </c>
    </row>
    <row r="52" spans="1:7" ht="135" x14ac:dyDescent="0.25">
      <c r="A52" s="133">
        <v>25</v>
      </c>
      <c r="B52" s="157" t="s">
        <v>26</v>
      </c>
      <c r="C52" s="134"/>
      <c r="D52" s="135"/>
      <c r="E52" s="136"/>
      <c r="F52" s="145" t="s">
        <v>17</v>
      </c>
    </row>
    <row r="53" spans="1:7" x14ac:dyDescent="0.25">
      <c r="A53" s="73" t="s">
        <v>5</v>
      </c>
      <c r="B53" s="158" t="s">
        <v>23</v>
      </c>
      <c r="C53" s="75" t="s">
        <v>4</v>
      </c>
      <c r="D53" s="79">
        <v>5</v>
      </c>
      <c r="E53" s="141"/>
      <c r="F53" s="77">
        <f t="shared" ref="F53:F57" si="4">D53*E53</f>
        <v>0</v>
      </c>
    </row>
    <row r="54" spans="1:7" ht="105" x14ac:dyDescent="0.25">
      <c r="A54" s="80">
        <v>26</v>
      </c>
      <c r="B54" s="56" t="s">
        <v>120</v>
      </c>
      <c r="C54" s="81" t="s">
        <v>4</v>
      </c>
      <c r="D54" s="94">
        <v>4</v>
      </c>
      <c r="E54" s="95"/>
      <c r="F54" s="111">
        <f t="shared" si="4"/>
        <v>0</v>
      </c>
      <c r="G54" s="4"/>
    </row>
    <row r="55" spans="1:7" ht="105" x14ac:dyDescent="0.25">
      <c r="A55" s="80">
        <v>27</v>
      </c>
      <c r="B55" s="56" t="s">
        <v>121</v>
      </c>
      <c r="C55" s="81" t="s">
        <v>2</v>
      </c>
      <c r="D55" s="94">
        <v>18</v>
      </c>
      <c r="E55" s="95"/>
      <c r="F55" s="111">
        <f t="shared" si="4"/>
        <v>0</v>
      </c>
    </row>
    <row r="56" spans="1:7" ht="135" x14ac:dyDescent="0.25">
      <c r="A56" s="80">
        <v>28</v>
      </c>
      <c r="B56" s="56" t="s">
        <v>122</v>
      </c>
      <c r="C56" s="81" t="s">
        <v>4</v>
      </c>
      <c r="D56" s="88">
        <v>2</v>
      </c>
      <c r="E56" s="89"/>
      <c r="F56" s="90">
        <f t="shared" si="4"/>
        <v>0</v>
      </c>
    </row>
    <row r="57" spans="1:7" ht="150" x14ac:dyDescent="0.25">
      <c r="A57" s="80">
        <v>29</v>
      </c>
      <c r="B57" s="56" t="s">
        <v>123</v>
      </c>
      <c r="C57" s="81" t="s">
        <v>4</v>
      </c>
      <c r="D57" s="94">
        <v>2</v>
      </c>
      <c r="E57" s="95"/>
      <c r="F57" s="111">
        <f t="shared" si="4"/>
        <v>0</v>
      </c>
    </row>
    <row r="58" spans="1:7" ht="105" x14ac:dyDescent="0.25">
      <c r="A58" s="80">
        <v>30</v>
      </c>
      <c r="B58" s="56" t="s">
        <v>124</v>
      </c>
      <c r="C58" s="81" t="s">
        <v>4</v>
      </c>
      <c r="D58" s="94">
        <v>2</v>
      </c>
      <c r="E58" s="95"/>
      <c r="F58" s="111">
        <f>D58*E58</f>
        <v>0</v>
      </c>
    </row>
    <row r="59" spans="1:7" ht="210" x14ac:dyDescent="0.25">
      <c r="A59" s="133">
        <v>31</v>
      </c>
      <c r="B59" s="157" t="s">
        <v>125</v>
      </c>
      <c r="C59" s="134"/>
      <c r="D59" s="135"/>
      <c r="E59" s="136"/>
      <c r="F59" s="145" t="s">
        <v>17</v>
      </c>
    </row>
    <row r="60" spans="1:7" x14ac:dyDescent="0.25">
      <c r="A60" s="80" t="s">
        <v>5</v>
      </c>
      <c r="B60" s="56" t="s">
        <v>24</v>
      </c>
      <c r="C60" s="81" t="s">
        <v>2</v>
      </c>
      <c r="D60" s="94">
        <v>18</v>
      </c>
      <c r="E60" s="95"/>
      <c r="F60" s="111">
        <f>D60*E60</f>
        <v>0</v>
      </c>
    </row>
    <row r="61" spans="1:7" x14ac:dyDescent="0.25">
      <c r="A61" s="80" t="s">
        <v>6</v>
      </c>
      <c r="B61" s="56" t="s">
        <v>25</v>
      </c>
      <c r="C61" s="81" t="s">
        <v>2</v>
      </c>
      <c r="D61" s="94">
        <v>36</v>
      </c>
      <c r="E61" s="95"/>
      <c r="F61" s="111">
        <f t="shared" ref="F61" si="5">D61*E61</f>
        <v>0</v>
      </c>
    </row>
    <row r="62" spans="1:7" ht="150" x14ac:dyDescent="0.25">
      <c r="A62" s="133">
        <v>32</v>
      </c>
      <c r="B62" s="157" t="s">
        <v>126</v>
      </c>
      <c r="C62" s="134"/>
      <c r="D62" s="135"/>
      <c r="E62" s="136"/>
      <c r="F62" s="159"/>
    </row>
    <row r="63" spans="1:7" x14ac:dyDescent="0.25">
      <c r="A63" s="80" t="s">
        <v>5</v>
      </c>
      <c r="B63" s="56" t="s">
        <v>127</v>
      </c>
      <c r="C63" s="81" t="s">
        <v>2</v>
      </c>
      <c r="D63" s="94">
        <v>12</v>
      </c>
      <c r="E63" s="95"/>
      <c r="F63" s="111">
        <f t="shared" ref="F63:F65" si="6">D63*E63</f>
        <v>0</v>
      </c>
    </row>
    <row r="64" spans="1:7" x14ac:dyDescent="0.25">
      <c r="A64" s="80" t="s">
        <v>6</v>
      </c>
      <c r="B64" s="56" t="s">
        <v>128</v>
      </c>
      <c r="C64" s="81" t="s">
        <v>2</v>
      </c>
      <c r="D64" s="94">
        <v>10</v>
      </c>
      <c r="E64" s="95"/>
      <c r="F64" s="111">
        <f t="shared" si="6"/>
        <v>0</v>
      </c>
    </row>
    <row r="65" spans="1:7" ht="105" x14ac:dyDescent="0.25">
      <c r="A65" s="80">
        <v>33</v>
      </c>
      <c r="B65" s="56" t="s">
        <v>129</v>
      </c>
      <c r="C65" s="81" t="s">
        <v>4</v>
      </c>
      <c r="D65" s="94">
        <v>4</v>
      </c>
      <c r="E65" s="95"/>
      <c r="F65" s="111">
        <f t="shared" si="6"/>
        <v>0</v>
      </c>
    </row>
    <row r="66" spans="1:7" ht="195" x14ac:dyDescent="0.25">
      <c r="A66" s="160">
        <v>34</v>
      </c>
      <c r="B66" s="56" t="s">
        <v>130</v>
      </c>
      <c r="C66" s="81" t="s">
        <v>4</v>
      </c>
      <c r="D66" s="88">
        <v>1</v>
      </c>
      <c r="E66" s="126"/>
      <c r="F66" s="127">
        <f>D66*E66</f>
        <v>0</v>
      </c>
    </row>
    <row r="67" spans="1:7" ht="18.75" x14ac:dyDescent="0.25">
      <c r="A67" s="255" t="s">
        <v>131</v>
      </c>
      <c r="B67" s="280"/>
      <c r="C67" s="153"/>
      <c r="D67" s="154"/>
      <c r="E67" s="155"/>
      <c r="F67" s="156" t="s">
        <v>17</v>
      </c>
    </row>
    <row r="68" spans="1:7" ht="402" customHeight="1" x14ac:dyDescent="0.25">
      <c r="A68" s="281"/>
      <c r="B68" s="283" t="s">
        <v>132</v>
      </c>
      <c r="C68" s="285"/>
      <c r="D68" s="287"/>
      <c r="E68" s="273"/>
      <c r="F68" s="275"/>
    </row>
    <row r="69" spans="1:7" x14ac:dyDescent="0.25">
      <c r="A69" s="282"/>
      <c r="B69" s="284"/>
      <c r="C69" s="286"/>
      <c r="D69" s="288"/>
      <c r="E69" s="274"/>
      <c r="F69" s="276"/>
    </row>
    <row r="70" spans="1:7" ht="165" x14ac:dyDescent="0.25">
      <c r="A70" s="150">
        <v>35</v>
      </c>
      <c r="B70" s="161" t="s">
        <v>87</v>
      </c>
      <c r="C70" s="162" t="s">
        <v>4</v>
      </c>
      <c r="D70" s="163">
        <v>8</v>
      </c>
      <c r="E70" s="164"/>
      <c r="F70" s="165">
        <f>D70*E70</f>
        <v>0</v>
      </c>
      <c r="G70" s="4"/>
    </row>
    <row r="71" spans="1:7" ht="135" x14ac:dyDescent="0.25">
      <c r="A71" s="80">
        <v>36</v>
      </c>
      <c r="B71" s="56" t="s">
        <v>88</v>
      </c>
      <c r="C71" s="81" t="s">
        <v>4</v>
      </c>
      <c r="D71" s="94">
        <v>4</v>
      </c>
      <c r="E71" s="95"/>
      <c r="F71" s="111">
        <f t="shared" ref="F71:F74" si="7">D71*E71</f>
        <v>0</v>
      </c>
    </row>
    <row r="72" spans="1:7" ht="120" x14ac:dyDescent="0.25">
      <c r="A72" s="80">
        <v>37</v>
      </c>
      <c r="B72" s="56" t="s">
        <v>133</v>
      </c>
      <c r="C72" s="81" t="s">
        <v>4</v>
      </c>
      <c r="D72" s="94">
        <v>2</v>
      </c>
      <c r="E72" s="95"/>
      <c r="F72" s="165">
        <f t="shared" si="7"/>
        <v>0</v>
      </c>
    </row>
    <row r="73" spans="1:7" ht="150" x14ac:dyDescent="0.25">
      <c r="A73" s="80">
        <v>38</v>
      </c>
      <c r="B73" s="56" t="s">
        <v>89</v>
      </c>
      <c r="C73" s="81" t="s">
        <v>4</v>
      </c>
      <c r="D73" s="94">
        <v>2</v>
      </c>
      <c r="E73" s="95"/>
      <c r="F73" s="165">
        <f t="shared" si="7"/>
        <v>0</v>
      </c>
    </row>
    <row r="74" spans="1:7" ht="105" x14ac:dyDescent="0.25">
      <c r="A74" s="80">
        <v>39</v>
      </c>
      <c r="B74" s="56" t="s">
        <v>134</v>
      </c>
      <c r="C74" s="81" t="s">
        <v>4</v>
      </c>
      <c r="D74" s="94">
        <v>2</v>
      </c>
      <c r="E74" s="95"/>
      <c r="F74" s="165">
        <f t="shared" si="7"/>
        <v>0</v>
      </c>
    </row>
    <row r="75" spans="1:7" ht="165" x14ac:dyDescent="0.25">
      <c r="A75" s="133">
        <v>40</v>
      </c>
      <c r="B75" s="157" t="s">
        <v>90</v>
      </c>
      <c r="C75" s="134"/>
      <c r="D75" s="135"/>
      <c r="E75" s="136"/>
      <c r="F75" s="145"/>
      <c r="G75" s="4"/>
    </row>
    <row r="76" spans="1:7" x14ac:dyDescent="0.25">
      <c r="A76" s="80" t="s">
        <v>5</v>
      </c>
      <c r="B76" s="166" t="s">
        <v>135</v>
      </c>
      <c r="C76" s="81" t="s">
        <v>4</v>
      </c>
      <c r="D76" s="143">
        <v>3</v>
      </c>
      <c r="E76" s="167"/>
      <c r="F76" s="145">
        <f>D76*E76</f>
        <v>0</v>
      </c>
    </row>
    <row r="77" spans="1:7" x14ac:dyDescent="0.25">
      <c r="A77" s="138" t="s">
        <v>6</v>
      </c>
      <c r="B77" s="158" t="s">
        <v>136</v>
      </c>
      <c r="C77" s="75" t="s">
        <v>4</v>
      </c>
      <c r="D77" s="130">
        <v>3</v>
      </c>
      <c r="E77" s="168"/>
      <c r="F77" s="132">
        <f>D77*E77</f>
        <v>0</v>
      </c>
    </row>
    <row r="78" spans="1:7" ht="180" x14ac:dyDescent="0.25">
      <c r="A78" s="133">
        <v>41</v>
      </c>
      <c r="B78" s="157" t="s">
        <v>92</v>
      </c>
      <c r="C78" s="134"/>
      <c r="D78" s="135"/>
      <c r="E78" s="136"/>
      <c r="F78" s="145"/>
    </row>
    <row r="79" spans="1:7" x14ac:dyDescent="0.25">
      <c r="A79" s="80" t="s">
        <v>5</v>
      </c>
      <c r="B79" s="56" t="s">
        <v>93</v>
      </c>
      <c r="C79" s="81" t="s">
        <v>4</v>
      </c>
      <c r="D79" s="94">
        <v>10</v>
      </c>
      <c r="E79" s="95"/>
      <c r="F79" s="111">
        <f t="shared" ref="F79" si="8">D79*E79</f>
        <v>0</v>
      </c>
    </row>
    <row r="80" spans="1:7" ht="45" x14ac:dyDescent="0.25">
      <c r="A80" s="80" t="s">
        <v>6</v>
      </c>
      <c r="B80" s="56" t="s">
        <v>94</v>
      </c>
      <c r="C80" s="81" t="s">
        <v>4</v>
      </c>
      <c r="D80" s="94">
        <v>6</v>
      </c>
      <c r="E80" s="95"/>
      <c r="F80" s="111">
        <f>D80*E80</f>
        <v>0</v>
      </c>
    </row>
    <row r="81" spans="1:23" ht="30" x14ac:dyDescent="0.25">
      <c r="A81" s="80" t="s">
        <v>7</v>
      </c>
      <c r="B81" s="56" t="s">
        <v>39</v>
      </c>
      <c r="C81" s="81" t="s">
        <v>4</v>
      </c>
      <c r="D81" s="94">
        <v>2</v>
      </c>
      <c r="E81" s="95"/>
      <c r="F81" s="111">
        <f t="shared" ref="F81" si="9">D81*E81</f>
        <v>0</v>
      </c>
    </row>
    <row r="82" spans="1:23" ht="240" x14ac:dyDescent="0.25">
      <c r="A82" s="133">
        <v>42</v>
      </c>
      <c r="B82" s="157" t="s">
        <v>137</v>
      </c>
      <c r="C82" s="134"/>
      <c r="D82" s="135"/>
      <c r="E82" s="136"/>
      <c r="F82" s="145"/>
    </row>
    <row r="83" spans="1:23" ht="45" x14ac:dyDescent="0.25">
      <c r="A83" s="80" t="s">
        <v>5</v>
      </c>
      <c r="B83" s="56" t="s">
        <v>138</v>
      </c>
      <c r="C83" s="81" t="s">
        <v>2</v>
      </c>
      <c r="D83" s="79">
        <v>50</v>
      </c>
      <c r="E83" s="95"/>
      <c r="F83" s="111">
        <f t="shared" ref="F83:F85" si="10">D83*E83</f>
        <v>0</v>
      </c>
      <c r="G83" s="4"/>
    </row>
    <row r="84" spans="1:23" ht="157.5" x14ac:dyDescent="0.25">
      <c r="A84" s="80">
        <v>43</v>
      </c>
      <c r="B84" s="120" t="s">
        <v>97</v>
      </c>
      <c r="C84" s="81" t="s">
        <v>4</v>
      </c>
      <c r="D84" s="79">
        <v>1</v>
      </c>
      <c r="E84" s="89"/>
      <c r="F84" s="90">
        <f>D84*E84</f>
        <v>0</v>
      </c>
      <c r="G84" s="4"/>
    </row>
    <row r="85" spans="1:23" ht="75" x14ac:dyDescent="0.25">
      <c r="A85" s="80">
        <v>44</v>
      </c>
      <c r="B85" s="56" t="s">
        <v>98</v>
      </c>
      <c r="C85" s="81" t="s">
        <v>4</v>
      </c>
      <c r="D85" s="79">
        <v>2</v>
      </c>
      <c r="E85" s="95"/>
      <c r="F85" s="111">
        <f t="shared" si="10"/>
        <v>0</v>
      </c>
    </row>
    <row r="86" spans="1:23" ht="18.75" x14ac:dyDescent="0.25">
      <c r="A86" s="253" t="s">
        <v>139</v>
      </c>
      <c r="B86" s="277"/>
      <c r="C86" s="153"/>
      <c r="D86" s="154"/>
      <c r="E86" s="155"/>
      <c r="F86" s="156" t="s">
        <v>17</v>
      </c>
    </row>
    <row r="87" spans="1:23" ht="270" x14ac:dyDescent="0.25">
      <c r="A87" s="133">
        <v>45</v>
      </c>
      <c r="B87" s="128" t="s">
        <v>140</v>
      </c>
      <c r="C87" s="152"/>
      <c r="D87" s="143"/>
      <c r="E87" s="95"/>
      <c r="F87" s="111"/>
    </row>
    <row r="88" spans="1:23" x14ac:dyDescent="0.25">
      <c r="A88" s="80" t="s">
        <v>5</v>
      </c>
      <c r="B88" s="78" t="s">
        <v>141</v>
      </c>
      <c r="C88" s="81" t="s">
        <v>4</v>
      </c>
      <c r="D88" s="94">
        <v>3</v>
      </c>
      <c r="E88" s="95"/>
      <c r="F88" s="111">
        <f t="shared" ref="F88" si="11">D88*E88</f>
        <v>0</v>
      </c>
    </row>
    <row r="89" spans="1:23" ht="105" x14ac:dyDescent="0.25">
      <c r="A89" s="80">
        <v>46</v>
      </c>
      <c r="B89" s="109" t="s">
        <v>142</v>
      </c>
      <c r="C89" s="81" t="s">
        <v>4</v>
      </c>
      <c r="D89" s="88">
        <v>2</v>
      </c>
      <c r="E89" s="89"/>
      <c r="F89" s="90">
        <f>D89*E89</f>
        <v>0</v>
      </c>
    </row>
    <row r="90" spans="1:23" ht="90.75" x14ac:dyDescent="0.25">
      <c r="A90" s="133">
        <v>47</v>
      </c>
      <c r="B90" s="157" t="s">
        <v>143</v>
      </c>
      <c r="C90" s="152" t="s">
        <v>4</v>
      </c>
      <c r="D90" s="169">
        <v>2</v>
      </c>
      <c r="E90" s="170"/>
      <c r="F90" s="137">
        <f>D90*E90</f>
        <v>0</v>
      </c>
    </row>
    <row r="91" spans="1:23" ht="105.75" thickBot="1" x14ac:dyDescent="0.3">
      <c r="A91" s="240">
        <v>48</v>
      </c>
      <c r="B91" s="241" t="s">
        <v>283</v>
      </c>
      <c r="C91" s="242" t="s">
        <v>4</v>
      </c>
      <c r="D91" s="195">
        <v>1</v>
      </c>
      <c r="E91" s="224"/>
      <c r="F91" s="111">
        <f t="shared" ref="F91" si="12">D91*E91</f>
        <v>0</v>
      </c>
      <c r="G91" s="9"/>
      <c r="K91" s="7"/>
      <c r="N91" s="8"/>
      <c r="Q91" s="7"/>
      <c r="T91" s="7"/>
      <c r="W91" s="7"/>
    </row>
    <row r="92" spans="1:23" ht="19.5" thickBot="1" x14ac:dyDescent="0.3">
      <c r="A92" s="175"/>
      <c r="B92" s="176" t="s">
        <v>144</v>
      </c>
      <c r="C92" s="177"/>
      <c r="D92" s="178"/>
      <c r="E92" s="179"/>
      <c r="F92" s="180">
        <f>SUM(F4:F91)</f>
        <v>0</v>
      </c>
    </row>
    <row r="93" spans="1:23" x14ac:dyDescent="0.25">
      <c r="F93" s="10"/>
    </row>
    <row r="94" spans="1:23" x14ac:dyDescent="0.25">
      <c r="F94" s="10"/>
    </row>
    <row r="95" spans="1:23" x14ac:dyDescent="0.25">
      <c r="F95" s="10"/>
    </row>
    <row r="97" spans="2:6" ht="15.75" x14ac:dyDescent="0.25">
      <c r="B97" s="298" t="s">
        <v>292</v>
      </c>
    </row>
    <row r="98" spans="2:6" x14ac:dyDescent="0.25">
      <c r="B98" s="299"/>
    </row>
    <row r="99" spans="2:6" ht="15.75" x14ac:dyDescent="0.25">
      <c r="B99" s="298" t="s">
        <v>293</v>
      </c>
    </row>
    <row r="100" spans="2:6" x14ac:dyDescent="0.25">
      <c r="B100" s="299"/>
    </row>
    <row r="101" spans="2:6" ht="15.75" x14ac:dyDescent="0.25">
      <c r="B101" s="298" t="s">
        <v>294</v>
      </c>
    </row>
    <row r="102" spans="2:6" x14ac:dyDescent="0.25">
      <c r="B102" s="299"/>
    </row>
    <row r="103" spans="2:6" ht="15.75" x14ac:dyDescent="0.25">
      <c r="B103" s="298" t="s">
        <v>295</v>
      </c>
      <c r="F103" s="6"/>
    </row>
    <row r="104" spans="2:6" x14ac:dyDescent="0.25">
      <c r="B104" s="299"/>
    </row>
    <row r="105" spans="2:6" ht="15.75" x14ac:dyDescent="0.25">
      <c r="B105" s="298" t="s">
        <v>296</v>
      </c>
    </row>
  </sheetData>
  <mergeCells count="17">
    <mergeCell ref="A3:B3"/>
    <mergeCell ref="A8:B8"/>
    <mergeCell ref="A9:B9"/>
    <mergeCell ref="A20:B20"/>
    <mergeCell ref="A23:B23"/>
    <mergeCell ref="E68:E69"/>
    <mergeCell ref="F68:F69"/>
    <mergeCell ref="A86:B86"/>
    <mergeCell ref="A25:B25"/>
    <mergeCell ref="A33:C33"/>
    <mergeCell ref="A38:B38"/>
    <mergeCell ref="A48:B48"/>
    <mergeCell ref="A67:B67"/>
    <mergeCell ref="A68:A69"/>
    <mergeCell ref="B68:B69"/>
    <mergeCell ref="C68:C69"/>
    <mergeCell ref="D68:D69"/>
  </mergeCells>
  <pageMargins left="0.7" right="0.7" top="0.75" bottom="0.75" header="0.3" footer="0.3"/>
  <pageSetup scale="73" fitToHeight="0" orientation="portrait" r:id="rId1"/>
  <headerFooter>
    <oddHeader>&amp;C&amp;"-,Bold"&amp;12&amp;K0430ECModel Police Station Initiative - Falluja Police Station in Falluja City</oddHeader>
    <oddFooter>&amp;L&amp;"-,Bold"&amp;KFF0000Part 2:  Construction of Holding Cells Rooms&amp;R&amp;"-,Bold"&amp;K0430ECPage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80B68-3FCA-45D4-A699-8C9DFBFDD588}">
  <sheetPr>
    <tabColor theme="8"/>
    <pageSetUpPr fitToPage="1"/>
  </sheetPr>
  <dimension ref="A1:AG107"/>
  <sheetViews>
    <sheetView view="pageBreakPreview" topLeftCell="A94" zoomScale="85" zoomScaleNormal="100" zoomScaleSheetLayoutView="85" workbookViewId="0">
      <selection activeCell="B99" sqref="B99:C107"/>
    </sheetView>
  </sheetViews>
  <sheetFormatPr defaultRowHeight="1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s>
  <sheetData>
    <row r="1" spans="1:33" s="55" customFormat="1" ht="19.5" thickBot="1" x14ac:dyDescent="0.35">
      <c r="A1" s="13" t="s">
        <v>145</v>
      </c>
      <c r="B1" s="50"/>
      <c r="C1" s="50"/>
      <c r="D1" s="51"/>
      <c r="E1" s="52"/>
      <c r="F1" s="53"/>
      <c r="G1" s="54"/>
    </row>
    <row r="2" spans="1:33" ht="15.75" x14ac:dyDescent="0.25">
      <c r="A2" s="63" t="s">
        <v>10</v>
      </c>
      <c r="B2" s="171" t="s">
        <v>11</v>
      </c>
      <c r="C2" s="65" t="s">
        <v>12</v>
      </c>
      <c r="D2" s="66" t="s">
        <v>13</v>
      </c>
      <c r="E2" s="67" t="s">
        <v>14</v>
      </c>
      <c r="F2" s="68" t="s">
        <v>15</v>
      </c>
      <c r="G2" s="3"/>
      <c r="H2" s="3"/>
      <c r="I2" s="3"/>
      <c r="J2" s="3"/>
      <c r="K2" s="3"/>
      <c r="L2" s="3"/>
      <c r="M2" s="3"/>
      <c r="N2" s="3"/>
      <c r="O2" s="3"/>
      <c r="P2" s="3"/>
      <c r="Q2" s="3"/>
      <c r="R2" s="3"/>
      <c r="S2" s="3"/>
      <c r="T2" s="3"/>
      <c r="U2" s="3"/>
      <c r="V2" s="3"/>
      <c r="W2" s="3"/>
      <c r="X2" s="3"/>
      <c r="Y2" s="3"/>
      <c r="Z2" s="3"/>
      <c r="AA2" s="3"/>
      <c r="AB2" s="3"/>
      <c r="AC2" s="3"/>
      <c r="AD2" s="3"/>
      <c r="AE2" s="3"/>
      <c r="AF2" s="3"/>
      <c r="AG2" s="3"/>
    </row>
    <row r="3" spans="1:33" ht="18.75" x14ac:dyDescent="0.25">
      <c r="A3" s="255" t="s">
        <v>48</v>
      </c>
      <c r="B3" s="280"/>
      <c r="C3" s="121"/>
      <c r="D3" s="122"/>
      <c r="E3" s="123"/>
      <c r="F3" s="124"/>
      <c r="G3" s="4"/>
    </row>
    <row r="4" spans="1:33" ht="345.75" x14ac:dyDescent="0.25">
      <c r="A4" s="80">
        <v>1</v>
      </c>
      <c r="B4" s="78" t="s">
        <v>103</v>
      </c>
      <c r="C4" s="81" t="s">
        <v>104</v>
      </c>
      <c r="D4" s="125">
        <v>1</v>
      </c>
      <c r="E4" s="126"/>
      <c r="F4" s="127">
        <f t="shared" ref="F4:F6" si="0">D4*E4</f>
        <v>0</v>
      </c>
    </row>
    <row r="5" spans="1:33" ht="195" x14ac:dyDescent="0.25">
      <c r="A5" s="138">
        <v>2</v>
      </c>
      <c r="B5" s="172" t="s">
        <v>49</v>
      </c>
      <c r="C5" s="129" t="s">
        <v>0</v>
      </c>
      <c r="D5" s="129">
        <v>70</v>
      </c>
      <c r="E5" s="131"/>
      <c r="F5" s="132">
        <f t="shared" si="0"/>
        <v>0</v>
      </c>
    </row>
    <row r="6" spans="1:33" ht="120" x14ac:dyDescent="0.25">
      <c r="A6" s="138">
        <v>3</v>
      </c>
      <c r="B6" s="128" t="s">
        <v>50</v>
      </c>
      <c r="C6" s="129" t="s">
        <v>1</v>
      </c>
      <c r="D6" s="130">
        <v>50</v>
      </c>
      <c r="E6" s="131"/>
      <c r="F6" s="132">
        <f t="shared" si="0"/>
        <v>0</v>
      </c>
    </row>
    <row r="7" spans="1:33" ht="90" x14ac:dyDescent="0.25">
      <c r="A7" s="80">
        <v>4</v>
      </c>
      <c r="B7" s="78" t="s">
        <v>51</v>
      </c>
      <c r="C7" s="81" t="s">
        <v>0</v>
      </c>
      <c r="D7" s="82">
        <v>55</v>
      </c>
      <c r="E7" s="83"/>
      <c r="F7" s="90">
        <f>D7*E7</f>
        <v>0</v>
      </c>
    </row>
    <row r="8" spans="1:33" ht="18.75" x14ac:dyDescent="0.25">
      <c r="A8" s="255" t="s">
        <v>52</v>
      </c>
      <c r="B8" s="280"/>
      <c r="C8" s="121"/>
      <c r="D8" s="122"/>
      <c r="E8" s="123"/>
      <c r="F8" s="124"/>
      <c r="G8" s="4"/>
    </row>
    <row r="9" spans="1:33" ht="15.75" x14ac:dyDescent="0.25">
      <c r="A9" s="247" t="s">
        <v>53</v>
      </c>
      <c r="B9" s="248"/>
      <c r="C9" s="84"/>
      <c r="D9" s="85"/>
      <c r="E9" s="86"/>
      <c r="F9" s="87"/>
    </row>
    <row r="10" spans="1:33" ht="60" x14ac:dyDescent="0.25">
      <c r="A10" s="80">
        <v>5</v>
      </c>
      <c r="B10" s="78" t="s">
        <v>54</v>
      </c>
      <c r="C10" s="81" t="s">
        <v>1</v>
      </c>
      <c r="D10" s="88">
        <v>110</v>
      </c>
      <c r="E10" s="89"/>
      <c r="F10" s="90">
        <f>D10*E10</f>
        <v>0</v>
      </c>
    </row>
    <row r="11" spans="1:33" ht="90" x14ac:dyDescent="0.25">
      <c r="A11" s="133">
        <v>6</v>
      </c>
      <c r="B11" s="128" t="s">
        <v>105</v>
      </c>
      <c r="C11" s="134"/>
      <c r="D11" s="135"/>
      <c r="E11" s="136"/>
      <c r="F11" s="137" t="s">
        <v>17</v>
      </c>
    </row>
    <row r="12" spans="1:33" ht="15.75" x14ac:dyDescent="0.25">
      <c r="A12" s="80" t="s">
        <v>5</v>
      </c>
      <c r="B12" s="78" t="s">
        <v>16</v>
      </c>
      <c r="C12" s="81" t="s">
        <v>1</v>
      </c>
      <c r="D12" s="94">
        <v>95</v>
      </c>
      <c r="E12" s="95"/>
      <c r="F12" s="90">
        <f>D12*E12</f>
        <v>0</v>
      </c>
    </row>
    <row r="13" spans="1:33" ht="30" x14ac:dyDescent="0.25">
      <c r="A13" s="80" t="s">
        <v>6</v>
      </c>
      <c r="B13" s="78" t="s">
        <v>56</v>
      </c>
      <c r="C13" s="81" t="s">
        <v>2</v>
      </c>
      <c r="D13" s="94">
        <v>75</v>
      </c>
      <c r="E13" s="95"/>
      <c r="F13" s="90">
        <f>D13*E13</f>
        <v>0</v>
      </c>
    </row>
    <row r="14" spans="1:33" ht="30" x14ac:dyDescent="0.25">
      <c r="A14" s="80" t="s">
        <v>7</v>
      </c>
      <c r="B14" s="78" t="s">
        <v>57</v>
      </c>
      <c r="C14" s="81" t="s">
        <v>1</v>
      </c>
      <c r="D14" s="94">
        <v>110</v>
      </c>
      <c r="E14" s="95"/>
      <c r="F14" s="90">
        <f>D14*E14</f>
        <v>0</v>
      </c>
    </row>
    <row r="15" spans="1:33" ht="180.75" x14ac:dyDescent="0.25">
      <c r="A15" s="138">
        <v>7</v>
      </c>
      <c r="B15" s="128" t="s">
        <v>58</v>
      </c>
      <c r="C15" s="129"/>
      <c r="D15" s="129"/>
      <c r="E15" s="139"/>
      <c r="F15" s="140"/>
    </row>
    <row r="16" spans="1:33" ht="15.75" x14ac:dyDescent="0.25">
      <c r="A16" s="80" t="s">
        <v>5</v>
      </c>
      <c r="B16" s="78" t="s">
        <v>59</v>
      </c>
      <c r="C16" s="81" t="s">
        <v>0</v>
      </c>
      <c r="D16" s="94">
        <v>27</v>
      </c>
      <c r="E16" s="95"/>
      <c r="F16" s="90">
        <f t="shared" ref="F16:F20" si="1">D16*E16</f>
        <v>0</v>
      </c>
    </row>
    <row r="17" spans="1:6" ht="15.75" x14ac:dyDescent="0.25">
      <c r="A17" s="80" t="s">
        <v>6</v>
      </c>
      <c r="B17" s="78" t="s">
        <v>60</v>
      </c>
      <c r="C17" s="81" t="s">
        <v>0</v>
      </c>
      <c r="D17" s="96">
        <v>25</v>
      </c>
      <c r="E17" s="95"/>
      <c r="F17" s="90">
        <f t="shared" si="1"/>
        <v>0</v>
      </c>
    </row>
    <row r="18" spans="1:6" ht="15.75" x14ac:dyDescent="0.25">
      <c r="A18" s="80" t="s">
        <v>7</v>
      </c>
      <c r="B18" s="78" t="s">
        <v>43</v>
      </c>
      <c r="C18" s="81" t="s">
        <v>0</v>
      </c>
      <c r="D18" s="96">
        <v>4</v>
      </c>
      <c r="E18" s="95"/>
      <c r="F18" s="90">
        <f t="shared" si="1"/>
        <v>0</v>
      </c>
    </row>
    <row r="19" spans="1:6" ht="15.75" x14ac:dyDescent="0.25">
      <c r="A19" s="80" t="s">
        <v>8</v>
      </c>
      <c r="B19" s="78" t="s">
        <v>61</v>
      </c>
      <c r="C19" s="81" t="s">
        <v>0</v>
      </c>
      <c r="D19" s="94">
        <v>4</v>
      </c>
      <c r="E19" s="95"/>
      <c r="F19" s="90">
        <f t="shared" si="1"/>
        <v>0</v>
      </c>
    </row>
    <row r="20" spans="1:6" ht="15.75" x14ac:dyDescent="0.25">
      <c r="A20" s="80" t="s">
        <v>9</v>
      </c>
      <c r="B20" s="78" t="s">
        <v>18</v>
      </c>
      <c r="C20" s="81" t="s">
        <v>0</v>
      </c>
      <c r="D20" s="94">
        <v>2</v>
      </c>
      <c r="E20" s="95"/>
      <c r="F20" s="90">
        <f t="shared" si="1"/>
        <v>0</v>
      </c>
    </row>
    <row r="21" spans="1:6" ht="15.75" x14ac:dyDescent="0.25">
      <c r="A21" s="247" t="s">
        <v>62</v>
      </c>
      <c r="B21" s="248"/>
      <c r="C21" s="84"/>
      <c r="D21" s="85"/>
      <c r="E21" s="86"/>
      <c r="F21" s="87"/>
    </row>
    <row r="22" spans="1:6" ht="135" x14ac:dyDescent="0.25">
      <c r="A22" s="73">
        <v>8</v>
      </c>
      <c r="B22" s="78" t="s">
        <v>63</v>
      </c>
      <c r="C22" s="75" t="s">
        <v>0</v>
      </c>
      <c r="D22" s="173">
        <v>19</v>
      </c>
      <c r="E22" s="174"/>
      <c r="F22" s="98">
        <f>D22*E22</f>
        <v>0</v>
      </c>
    </row>
    <row r="23" spans="1:6" ht="105" x14ac:dyDescent="0.25">
      <c r="A23" s="73">
        <v>9</v>
      </c>
      <c r="B23" s="78" t="s">
        <v>64</v>
      </c>
      <c r="C23" s="81" t="s">
        <v>0</v>
      </c>
      <c r="D23" s="88">
        <v>56</v>
      </c>
      <c r="E23" s="83"/>
      <c r="F23" s="90">
        <f>D23*E23</f>
        <v>0</v>
      </c>
    </row>
    <row r="24" spans="1:6" ht="15.75" x14ac:dyDescent="0.25">
      <c r="A24" s="247" t="s">
        <v>65</v>
      </c>
      <c r="B24" s="248"/>
      <c r="C24" s="84"/>
      <c r="D24" s="85"/>
      <c r="E24" s="86"/>
      <c r="F24" s="87" t="s">
        <v>17</v>
      </c>
    </row>
    <row r="25" spans="1:6" ht="105.75" x14ac:dyDescent="0.25">
      <c r="A25" s="80">
        <v>10</v>
      </c>
      <c r="B25" s="78" t="s">
        <v>66</v>
      </c>
      <c r="C25" s="81" t="s">
        <v>0</v>
      </c>
      <c r="D25" s="79">
        <v>115</v>
      </c>
      <c r="E25" s="89"/>
      <c r="F25" s="90">
        <f>D25*E25</f>
        <v>0</v>
      </c>
    </row>
    <row r="26" spans="1:6" ht="15.75" x14ac:dyDescent="0.25">
      <c r="A26" s="247" t="s">
        <v>67</v>
      </c>
      <c r="B26" s="248"/>
      <c r="C26" s="84"/>
      <c r="D26" s="85"/>
      <c r="E26" s="86"/>
      <c r="F26" s="87"/>
    </row>
    <row r="27" spans="1:6" ht="315" x14ac:dyDescent="0.25">
      <c r="A27" s="80">
        <v>11</v>
      </c>
      <c r="B27" s="97" t="s">
        <v>68</v>
      </c>
      <c r="C27" s="81" t="s">
        <v>1</v>
      </c>
      <c r="D27" s="88">
        <v>80</v>
      </c>
      <c r="E27" s="89"/>
      <c r="F27" s="90">
        <f t="shared" ref="F27:F28" si="2">D27*E27</f>
        <v>0</v>
      </c>
    </row>
    <row r="28" spans="1:6" ht="189" x14ac:dyDescent="0.25">
      <c r="A28" s="80">
        <v>12</v>
      </c>
      <c r="B28" s="97" t="s">
        <v>69</v>
      </c>
      <c r="C28" s="94" t="s">
        <v>70</v>
      </c>
      <c r="D28" s="88">
        <v>60</v>
      </c>
      <c r="E28" s="83"/>
      <c r="F28" s="90">
        <f t="shared" si="2"/>
        <v>0</v>
      </c>
    </row>
    <row r="29" spans="1:6" ht="195" x14ac:dyDescent="0.25">
      <c r="A29" s="133">
        <v>13</v>
      </c>
      <c r="B29" s="142" t="s">
        <v>108</v>
      </c>
      <c r="C29" s="134"/>
      <c r="D29" s="143"/>
      <c r="E29" s="144"/>
      <c r="F29" s="145"/>
    </row>
    <row r="30" spans="1:6" x14ac:dyDescent="0.25">
      <c r="A30" s="80" t="s">
        <v>5</v>
      </c>
      <c r="B30" s="56" t="s">
        <v>19</v>
      </c>
      <c r="C30" s="81" t="s">
        <v>1</v>
      </c>
      <c r="D30" s="94">
        <v>70</v>
      </c>
      <c r="E30" s="110"/>
      <c r="F30" s="111">
        <f>D30*E30</f>
        <v>0</v>
      </c>
    </row>
    <row r="31" spans="1:6" x14ac:dyDescent="0.25">
      <c r="A31" s="80" t="s">
        <v>6</v>
      </c>
      <c r="B31" s="56" t="s">
        <v>109</v>
      </c>
      <c r="C31" s="81" t="s">
        <v>1</v>
      </c>
      <c r="D31" s="94">
        <v>15</v>
      </c>
      <c r="E31" s="110"/>
      <c r="F31" s="111">
        <f>D31*E31</f>
        <v>0</v>
      </c>
    </row>
    <row r="32" spans="1:6" ht="409.5" x14ac:dyDescent="0.25">
      <c r="A32" s="133">
        <v>14</v>
      </c>
      <c r="B32" s="56" t="s">
        <v>146</v>
      </c>
      <c r="C32" s="81" t="s">
        <v>1</v>
      </c>
      <c r="D32" s="94">
        <v>110</v>
      </c>
      <c r="E32" s="95"/>
      <c r="F32" s="98">
        <f>D32*E32</f>
        <v>0</v>
      </c>
    </row>
    <row r="33" spans="1:6" ht="120" x14ac:dyDescent="0.25">
      <c r="A33" s="80">
        <v>15</v>
      </c>
      <c r="B33" s="107" t="s">
        <v>107</v>
      </c>
      <c r="C33" s="81" t="s">
        <v>1</v>
      </c>
      <c r="D33" s="94">
        <v>80</v>
      </c>
      <c r="E33" s="95"/>
      <c r="F33" s="111">
        <f t="shared" ref="F33:F34" si="3">D33*E33</f>
        <v>0</v>
      </c>
    </row>
    <row r="34" spans="1:6" ht="135" x14ac:dyDescent="0.25">
      <c r="A34" s="80">
        <v>16</v>
      </c>
      <c r="B34" s="107" t="s">
        <v>147</v>
      </c>
      <c r="C34" s="81" t="s">
        <v>1</v>
      </c>
      <c r="D34" s="94">
        <v>15</v>
      </c>
      <c r="E34" s="95"/>
      <c r="F34" s="111">
        <f t="shared" si="3"/>
        <v>0</v>
      </c>
    </row>
    <row r="35" spans="1:6" x14ac:dyDescent="0.25">
      <c r="A35" s="249" t="s">
        <v>72</v>
      </c>
      <c r="B35" s="250"/>
      <c r="C35" s="250"/>
      <c r="D35" s="99"/>
      <c r="E35" s="100"/>
      <c r="F35" s="101"/>
    </row>
    <row r="36" spans="1:6" ht="180" x14ac:dyDescent="0.25">
      <c r="A36" s="80">
        <v>17</v>
      </c>
      <c r="B36" s="78" t="s">
        <v>110</v>
      </c>
      <c r="C36" s="81" t="s">
        <v>1</v>
      </c>
      <c r="D36" s="88">
        <v>280</v>
      </c>
      <c r="E36" s="89"/>
      <c r="F36" s="90">
        <f>D36*E36</f>
        <v>0</v>
      </c>
    </row>
    <row r="37" spans="1:6" ht="135" x14ac:dyDescent="0.25">
      <c r="A37" s="80">
        <v>18</v>
      </c>
      <c r="B37" s="78" t="s">
        <v>74</v>
      </c>
      <c r="C37" s="81" t="s">
        <v>1</v>
      </c>
      <c r="D37" s="88">
        <v>160</v>
      </c>
      <c r="E37" s="95"/>
      <c r="F37" s="98">
        <f>D37*E37</f>
        <v>0</v>
      </c>
    </row>
    <row r="38" spans="1:6" ht="120" x14ac:dyDescent="0.25">
      <c r="A38" s="80">
        <v>19</v>
      </c>
      <c r="B38" s="78" t="s">
        <v>111</v>
      </c>
      <c r="C38" s="81" t="s">
        <v>1</v>
      </c>
      <c r="D38" s="88">
        <v>130</v>
      </c>
      <c r="E38" s="95"/>
      <c r="F38" s="90">
        <f>D38*E38</f>
        <v>0</v>
      </c>
    </row>
    <row r="39" spans="1:6" ht="105" x14ac:dyDescent="0.25">
      <c r="A39" s="133">
        <v>20</v>
      </c>
      <c r="B39" s="102" t="s">
        <v>76</v>
      </c>
      <c r="C39" s="81" t="s">
        <v>1</v>
      </c>
      <c r="D39" s="169">
        <v>280</v>
      </c>
      <c r="E39" s="95"/>
      <c r="F39" s="90">
        <f>D39*E39</f>
        <v>0</v>
      </c>
    </row>
    <row r="40" spans="1:6" x14ac:dyDescent="0.25">
      <c r="A40" s="251" t="s">
        <v>77</v>
      </c>
      <c r="B40" s="252"/>
      <c r="C40" s="103"/>
      <c r="D40" s="104"/>
      <c r="E40" s="105"/>
      <c r="F40" s="106"/>
    </row>
    <row r="41" spans="1:6" ht="285" x14ac:dyDescent="0.25">
      <c r="A41" s="133">
        <v>21</v>
      </c>
      <c r="B41" s="146" t="s">
        <v>78</v>
      </c>
      <c r="C41" s="134" t="s">
        <v>17</v>
      </c>
      <c r="D41" s="135"/>
      <c r="E41" s="136"/>
      <c r="F41" s="108"/>
    </row>
    <row r="42" spans="1:6" ht="15.75" x14ac:dyDescent="0.25">
      <c r="A42" s="147" t="s">
        <v>5</v>
      </c>
      <c r="B42" s="158" t="s">
        <v>79</v>
      </c>
      <c r="C42" s="81" t="s">
        <v>4</v>
      </c>
      <c r="D42" s="94">
        <v>3</v>
      </c>
      <c r="E42" s="95"/>
      <c r="F42" s="108">
        <f>D42*E42</f>
        <v>0</v>
      </c>
    </row>
    <row r="43" spans="1:6" ht="210" x14ac:dyDescent="0.25">
      <c r="A43" s="133">
        <v>22</v>
      </c>
      <c r="B43" s="146" t="s">
        <v>148</v>
      </c>
      <c r="C43" s="81"/>
      <c r="D43" s="94"/>
      <c r="E43" s="95"/>
      <c r="F43" s="111"/>
    </row>
    <row r="44" spans="1:6" ht="15.75" x14ac:dyDescent="0.25">
      <c r="A44" s="147" t="s">
        <v>149</v>
      </c>
      <c r="B44" s="158" t="s">
        <v>150</v>
      </c>
      <c r="C44" s="81" t="s">
        <v>4</v>
      </c>
      <c r="D44" s="94">
        <v>3</v>
      </c>
      <c r="E44" s="95"/>
      <c r="F44" s="108">
        <f>D44*E44</f>
        <v>0</v>
      </c>
    </row>
    <row r="45" spans="1:6" ht="285" x14ac:dyDescent="0.25">
      <c r="A45" s="133">
        <v>23</v>
      </c>
      <c r="B45" s="148" t="s">
        <v>115</v>
      </c>
      <c r="C45" s="134"/>
      <c r="D45" s="135"/>
      <c r="E45" s="136"/>
      <c r="F45" s="149" t="s">
        <v>17</v>
      </c>
    </row>
    <row r="46" spans="1:6" ht="15.75" x14ac:dyDescent="0.25">
      <c r="A46" s="150" t="s">
        <v>5</v>
      </c>
      <c r="B46" s="78" t="s">
        <v>116</v>
      </c>
      <c r="C46" s="81" t="s">
        <v>4</v>
      </c>
      <c r="D46" s="94">
        <v>4</v>
      </c>
      <c r="E46" s="141"/>
      <c r="F46" s="108">
        <f>D46*E46</f>
        <v>0</v>
      </c>
    </row>
    <row r="47" spans="1:6" ht="15.75" x14ac:dyDescent="0.25">
      <c r="A47" s="150" t="s">
        <v>6</v>
      </c>
      <c r="B47" s="78" t="s">
        <v>151</v>
      </c>
      <c r="C47" s="81" t="s">
        <v>4</v>
      </c>
      <c r="D47" s="94">
        <v>2</v>
      </c>
      <c r="E47" s="141"/>
      <c r="F47" s="108">
        <f>D47*E47</f>
        <v>0</v>
      </c>
    </row>
    <row r="48" spans="1:6" ht="135" x14ac:dyDescent="0.25">
      <c r="A48" s="133">
        <v>24</v>
      </c>
      <c r="B48" s="151" t="s">
        <v>84</v>
      </c>
      <c r="C48" s="81"/>
      <c r="D48" s="94"/>
      <c r="E48" s="110"/>
      <c r="F48" s="111"/>
    </row>
    <row r="49" spans="1:7" x14ac:dyDescent="0.25">
      <c r="A49" s="147" t="s">
        <v>5</v>
      </c>
      <c r="B49" s="56" t="s">
        <v>85</v>
      </c>
      <c r="C49" s="81" t="s">
        <v>4</v>
      </c>
      <c r="D49" s="94">
        <v>4</v>
      </c>
      <c r="E49" s="110"/>
      <c r="F49" s="111">
        <f>D49*E49</f>
        <v>0</v>
      </c>
    </row>
    <row r="50" spans="1:7" ht="21" x14ac:dyDescent="0.25">
      <c r="A50" s="278" t="s">
        <v>118</v>
      </c>
      <c r="B50" s="279"/>
      <c r="C50" s="153"/>
      <c r="D50" s="154"/>
      <c r="E50" s="155"/>
      <c r="F50" s="156"/>
    </row>
    <row r="51" spans="1:7" ht="135" x14ac:dyDescent="0.25">
      <c r="A51" s="133">
        <v>25</v>
      </c>
      <c r="B51" s="157" t="s">
        <v>119</v>
      </c>
      <c r="C51" s="134"/>
      <c r="D51" s="135"/>
      <c r="E51" s="136"/>
      <c r="F51" s="145"/>
    </row>
    <row r="52" spans="1:7" x14ac:dyDescent="0.25">
      <c r="A52" s="80" t="s">
        <v>5</v>
      </c>
      <c r="B52" s="56" t="s">
        <v>20</v>
      </c>
      <c r="C52" s="81" t="s">
        <v>2</v>
      </c>
      <c r="D52" s="94">
        <v>20</v>
      </c>
      <c r="E52" s="95"/>
      <c r="F52" s="111">
        <f>D52*E52</f>
        <v>0</v>
      </c>
    </row>
    <row r="53" spans="1:7" x14ac:dyDescent="0.25">
      <c r="A53" s="80" t="s">
        <v>6</v>
      </c>
      <c r="B53" s="56" t="s">
        <v>21</v>
      </c>
      <c r="C53" s="81" t="s">
        <v>2</v>
      </c>
      <c r="D53" s="94">
        <v>45</v>
      </c>
      <c r="E53" s="95"/>
      <c r="F53" s="111">
        <f>D53*E53</f>
        <v>0</v>
      </c>
    </row>
    <row r="54" spans="1:7" ht="135" x14ac:dyDescent="0.25">
      <c r="A54" s="133">
        <v>26</v>
      </c>
      <c r="B54" s="157" t="s">
        <v>26</v>
      </c>
      <c r="C54" s="134"/>
      <c r="D54" s="135"/>
      <c r="E54" s="136"/>
      <c r="F54" s="145" t="s">
        <v>17</v>
      </c>
    </row>
    <row r="55" spans="1:7" x14ac:dyDescent="0.25">
      <c r="A55" s="73" t="s">
        <v>5</v>
      </c>
      <c r="B55" s="158" t="s">
        <v>23</v>
      </c>
      <c r="C55" s="75" t="s">
        <v>4</v>
      </c>
      <c r="D55" s="79">
        <v>4</v>
      </c>
      <c r="E55" s="141"/>
      <c r="F55" s="77">
        <f t="shared" ref="F55:F59" si="4">D55*E55</f>
        <v>0</v>
      </c>
    </row>
    <row r="56" spans="1:7" ht="105" x14ac:dyDescent="0.25">
      <c r="A56" s="80">
        <v>27</v>
      </c>
      <c r="B56" s="56" t="s">
        <v>120</v>
      </c>
      <c r="C56" s="81" t="s">
        <v>4</v>
      </c>
      <c r="D56" s="94">
        <v>4</v>
      </c>
      <c r="E56" s="95"/>
      <c r="F56" s="111">
        <f t="shared" si="4"/>
        <v>0</v>
      </c>
    </row>
    <row r="57" spans="1:7" ht="105" x14ac:dyDescent="0.25">
      <c r="A57" s="80">
        <v>28</v>
      </c>
      <c r="B57" s="56" t="s">
        <v>121</v>
      </c>
      <c r="C57" s="81" t="s">
        <v>2</v>
      </c>
      <c r="D57" s="94">
        <f>3.5*4</f>
        <v>14</v>
      </c>
      <c r="E57" s="95"/>
      <c r="F57" s="111">
        <f t="shared" si="4"/>
        <v>0</v>
      </c>
    </row>
    <row r="58" spans="1:7" ht="135" x14ac:dyDescent="0.25">
      <c r="A58" s="80">
        <v>29</v>
      </c>
      <c r="B58" s="56" t="s">
        <v>122</v>
      </c>
      <c r="C58" s="81" t="s">
        <v>4</v>
      </c>
      <c r="D58" s="88">
        <v>2</v>
      </c>
      <c r="E58" s="89"/>
      <c r="F58" s="90">
        <f t="shared" si="4"/>
        <v>0</v>
      </c>
    </row>
    <row r="59" spans="1:7" ht="150" x14ac:dyDescent="0.25">
      <c r="A59" s="80">
        <v>30</v>
      </c>
      <c r="B59" s="56" t="s">
        <v>123</v>
      </c>
      <c r="C59" s="81" t="s">
        <v>4</v>
      </c>
      <c r="D59" s="94">
        <v>1</v>
      </c>
      <c r="E59" s="95"/>
      <c r="F59" s="111">
        <f t="shared" si="4"/>
        <v>0</v>
      </c>
    </row>
    <row r="60" spans="1:7" ht="105" x14ac:dyDescent="0.25">
      <c r="A60" s="80">
        <v>31</v>
      </c>
      <c r="B60" s="56" t="s">
        <v>124</v>
      </c>
      <c r="C60" s="81" t="s">
        <v>4</v>
      </c>
      <c r="D60" s="94">
        <v>2</v>
      </c>
      <c r="E60" s="95"/>
      <c r="F60" s="111">
        <f>D60*E60</f>
        <v>0</v>
      </c>
      <c r="G60" s="4"/>
    </row>
    <row r="61" spans="1:7" ht="210" x14ac:dyDescent="0.25">
      <c r="A61" s="133">
        <v>32</v>
      </c>
      <c r="B61" s="157" t="s">
        <v>125</v>
      </c>
      <c r="C61" s="134"/>
      <c r="D61" s="135"/>
      <c r="E61" s="136"/>
      <c r="F61" s="145" t="s">
        <v>17</v>
      </c>
    </row>
    <row r="62" spans="1:7" x14ac:dyDescent="0.25">
      <c r="A62" s="80" t="s">
        <v>5</v>
      </c>
      <c r="B62" s="56" t="s">
        <v>24</v>
      </c>
      <c r="C62" s="81" t="s">
        <v>2</v>
      </c>
      <c r="D62" s="94">
        <v>20</v>
      </c>
      <c r="E62" s="95"/>
      <c r="F62" s="111">
        <f>D62*E62</f>
        <v>0</v>
      </c>
    </row>
    <row r="63" spans="1:7" x14ac:dyDescent="0.25">
      <c r="A63" s="80" t="s">
        <v>6</v>
      </c>
      <c r="B63" s="56" t="s">
        <v>25</v>
      </c>
      <c r="C63" s="81" t="s">
        <v>2</v>
      </c>
      <c r="D63" s="94">
        <v>35</v>
      </c>
      <c r="E63" s="95"/>
      <c r="F63" s="111">
        <f t="shared" ref="F63" si="5">D63*E63</f>
        <v>0</v>
      </c>
    </row>
    <row r="64" spans="1:7" ht="150" x14ac:dyDescent="0.25">
      <c r="A64" s="133">
        <v>33</v>
      </c>
      <c r="B64" s="157" t="s">
        <v>126</v>
      </c>
      <c r="C64" s="134"/>
      <c r="D64" s="135"/>
      <c r="E64" s="136"/>
      <c r="F64" s="159"/>
    </row>
    <row r="65" spans="1:6" x14ac:dyDescent="0.25">
      <c r="A65" s="80" t="s">
        <v>5</v>
      </c>
      <c r="B65" s="56" t="s">
        <v>127</v>
      </c>
      <c r="C65" s="81" t="s">
        <v>2</v>
      </c>
      <c r="D65" s="94">
        <v>15</v>
      </c>
      <c r="E65" s="95"/>
      <c r="F65" s="111">
        <f t="shared" ref="F65:F67" si="6">D65*E65</f>
        <v>0</v>
      </c>
    </row>
    <row r="66" spans="1:6" x14ac:dyDescent="0.25">
      <c r="A66" s="80" t="s">
        <v>6</v>
      </c>
      <c r="B66" s="56" t="s">
        <v>128</v>
      </c>
      <c r="C66" s="81" t="s">
        <v>2</v>
      </c>
      <c r="D66" s="94">
        <v>10</v>
      </c>
      <c r="E66" s="95"/>
      <c r="F66" s="111">
        <f t="shared" si="6"/>
        <v>0</v>
      </c>
    </row>
    <row r="67" spans="1:6" ht="105" x14ac:dyDescent="0.25">
      <c r="A67" s="80">
        <v>34</v>
      </c>
      <c r="B67" s="56" t="s">
        <v>129</v>
      </c>
      <c r="C67" s="81" t="s">
        <v>4</v>
      </c>
      <c r="D67" s="94">
        <v>2</v>
      </c>
      <c r="E67" s="95"/>
      <c r="F67" s="111">
        <f t="shared" si="6"/>
        <v>0</v>
      </c>
    </row>
    <row r="68" spans="1:6" ht="195" x14ac:dyDescent="0.25">
      <c r="A68" s="160">
        <v>35</v>
      </c>
      <c r="B68" s="56" t="s">
        <v>152</v>
      </c>
      <c r="C68" s="81" t="s">
        <v>4</v>
      </c>
      <c r="D68" s="88">
        <v>1</v>
      </c>
      <c r="E68" s="126"/>
      <c r="F68" s="127">
        <f>D68*E68</f>
        <v>0</v>
      </c>
    </row>
    <row r="69" spans="1:6" ht="18.75" x14ac:dyDescent="0.25">
      <c r="A69" s="255" t="s">
        <v>131</v>
      </c>
      <c r="B69" s="280"/>
      <c r="C69" s="153"/>
      <c r="D69" s="154"/>
      <c r="E69" s="155"/>
      <c r="F69" s="156" t="s">
        <v>17</v>
      </c>
    </row>
    <row r="70" spans="1:6" ht="396.6" customHeight="1" x14ac:dyDescent="0.25">
      <c r="A70" s="281" t="s">
        <v>17</v>
      </c>
      <c r="B70" s="283" t="s">
        <v>132</v>
      </c>
      <c r="C70" s="285"/>
      <c r="D70" s="287"/>
      <c r="E70" s="273"/>
      <c r="F70" s="275"/>
    </row>
    <row r="71" spans="1:6" ht="24.6" customHeight="1" x14ac:dyDescent="0.25">
      <c r="A71" s="282"/>
      <c r="B71" s="284"/>
      <c r="C71" s="286"/>
      <c r="D71" s="288"/>
      <c r="E71" s="274"/>
      <c r="F71" s="276"/>
    </row>
    <row r="72" spans="1:6" ht="165" x14ac:dyDescent="0.25">
      <c r="A72" s="150">
        <v>36</v>
      </c>
      <c r="B72" s="161" t="s">
        <v>87</v>
      </c>
      <c r="C72" s="162" t="s">
        <v>4</v>
      </c>
      <c r="D72" s="163">
        <v>22</v>
      </c>
      <c r="E72" s="164"/>
      <c r="F72" s="165">
        <f>D72*E72</f>
        <v>0</v>
      </c>
    </row>
    <row r="73" spans="1:6" ht="135" x14ac:dyDescent="0.25">
      <c r="A73" s="80">
        <v>37</v>
      </c>
      <c r="B73" s="56" t="s">
        <v>88</v>
      </c>
      <c r="C73" s="81" t="s">
        <v>4</v>
      </c>
      <c r="D73" s="94">
        <v>8</v>
      </c>
      <c r="E73" s="95"/>
      <c r="F73" s="111">
        <f t="shared" ref="F73:F76" si="7">D73*E73</f>
        <v>0</v>
      </c>
    </row>
    <row r="74" spans="1:6" ht="120" x14ac:dyDescent="0.25">
      <c r="A74" s="80">
        <v>38</v>
      </c>
      <c r="B74" s="56" t="s">
        <v>133</v>
      </c>
      <c r="C74" s="81" t="s">
        <v>4</v>
      </c>
      <c r="D74" s="94">
        <v>2</v>
      </c>
      <c r="E74" s="95"/>
      <c r="F74" s="165">
        <f t="shared" si="7"/>
        <v>0</v>
      </c>
    </row>
    <row r="75" spans="1:6" ht="150" x14ac:dyDescent="0.25">
      <c r="A75" s="80">
        <v>39</v>
      </c>
      <c r="B75" s="56" t="s">
        <v>89</v>
      </c>
      <c r="C75" s="81" t="s">
        <v>4</v>
      </c>
      <c r="D75" s="94">
        <v>4</v>
      </c>
      <c r="E75" s="95"/>
      <c r="F75" s="165">
        <f t="shared" si="7"/>
        <v>0</v>
      </c>
    </row>
    <row r="76" spans="1:6" ht="105" x14ac:dyDescent="0.25">
      <c r="A76" s="80">
        <v>40</v>
      </c>
      <c r="B76" s="56" t="s">
        <v>134</v>
      </c>
      <c r="C76" s="81" t="s">
        <v>4</v>
      </c>
      <c r="D76" s="94">
        <v>4</v>
      </c>
      <c r="E76" s="95"/>
      <c r="F76" s="165">
        <f t="shared" si="7"/>
        <v>0</v>
      </c>
    </row>
    <row r="77" spans="1:6" ht="165" x14ac:dyDescent="0.25">
      <c r="A77" s="133">
        <v>41</v>
      </c>
      <c r="B77" s="157" t="s">
        <v>90</v>
      </c>
      <c r="C77" s="134"/>
      <c r="D77" s="135"/>
      <c r="E77" s="136"/>
      <c r="F77" s="145"/>
    </row>
    <row r="78" spans="1:6" x14ac:dyDescent="0.25">
      <c r="A78" s="80" t="s">
        <v>5</v>
      </c>
      <c r="B78" s="166" t="s">
        <v>135</v>
      </c>
      <c r="C78" s="81" t="s">
        <v>4</v>
      </c>
      <c r="D78" s="143">
        <v>4</v>
      </c>
      <c r="E78" s="167"/>
      <c r="F78" s="145">
        <f>D78*E78</f>
        <v>0</v>
      </c>
    </row>
    <row r="79" spans="1:6" x14ac:dyDescent="0.25">
      <c r="A79" s="147" t="s">
        <v>6</v>
      </c>
      <c r="B79" s="56" t="s">
        <v>28</v>
      </c>
      <c r="C79" s="81" t="s">
        <v>4</v>
      </c>
      <c r="D79" s="94">
        <v>2</v>
      </c>
      <c r="E79" s="95"/>
      <c r="F79" s="111">
        <f>D79*E79</f>
        <v>0</v>
      </c>
    </row>
    <row r="80" spans="1:6" ht="180" x14ac:dyDescent="0.25">
      <c r="A80" s="133">
        <v>42</v>
      </c>
      <c r="B80" s="157" t="s">
        <v>92</v>
      </c>
      <c r="C80" s="134"/>
      <c r="D80" s="135"/>
      <c r="E80" s="136"/>
      <c r="F80" s="145"/>
    </row>
    <row r="81" spans="1:23" x14ac:dyDescent="0.25">
      <c r="A81" s="80" t="s">
        <v>5</v>
      </c>
      <c r="B81" s="56" t="s">
        <v>93</v>
      </c>
      <c r="C81" s="81" t="s">
        <v>4</v>
      </c>
      <c r="D81" s="94">
        <v>23</v>
      </c>
      <c r="E81" s="95"/>
      <c r="F81" s="111">
        <f t="shared" ref="F81" si="8">D81*E81</f>
        <v>0</v>
      </c>
    </row>
    <row r="82" spans="1:23" ht="45" x14ac:dyDescent="0.25">
      <c r="A82" s="80" t="s">
        <v>6</v>
      </c>
      <c r="B82" s="56" t="s">
        <v>94</v>
      </c>
      <c r="C82" s="81" t="s">
        <v>4</v>
      </c>
      <c r="D82" s="94">
        <v>16</v>
      </c>
      <c r="E82" s="95"/>
      <c r="F82" s="111">
        <f>D82*E82</f>
        <v>0</v>
      </c>
      <c r="G82" s="4"/>
    </row>
    <row r="83" spans="1:23" ht="30" x14ac:dyDescent="0.25">
      <c r="A83" s="80" t="s">
        <v>7</v>
      </c>
      <c r="B83" s="56" t="s">
        <v>39</v>
      </c>
      <c r="C83" s="81" t="s">
        <v>4</v>
      </c>
      <c r="D83" s="94">
        <v>3</v>
      </c>
      <c r="E83" s="95"/>
      <c r="F83" s="111">
        <f t="shared" ref="F83" si="9">D83*E83</f>
        <v>0</v>
      </c>
    </row>
    <row r="84" spans="1:23" ht="240" x14ac:dyDescent="0.25">
      <c r="A84" s="133">
        <v>43</v>
      </c>
      <c r="B84" s="157" t="s">
        <v>137</v>
      </c>
      <c r="C84" s="134"/>
      <c r="D84" s="135"/>
      <c r="E84" s="136"/>
      <c r="F84" s="145"/>
    </row>
    <row r="85" spans="1:23" ht="45" x14ac:dyDescent="0.25">
      <c r="A85" s="80" t="s">
        <v>5</v>
      </c>
      <c r="B85" s="56" t="s">
        <v>138</v>
      </c>
      <c r="C85" s="81" t="s">
        <v>2</v>
      </c>
      <c r="D85" s="79">
        <v>35</v>
      </c>
      <c r="E85" s="95"/>
      <c r="F85" s="111">
        <f t="shared" ref="F85:F87" si="10">D85*E85</f>
        <v>0</v>
      </c>
    </row>
    <row r="86" spans="1:23" ht="157.5" x14ac:dyDescent="0.25">
      <c r="A86" s="80">
        <v>44</v>
      </c>
      <c r="B86" s="120" t="s">
        <v>97</v>
      </c>
      <c r="C86" s="81" t="s">
        <v>4</v>
      </c>
      <c r="D86" s="79">
        <v>1</v>
      </c>
      <c r="E86" s="89"/>
      <c r="F86" s="90">
        <f>D86*E86</f>
        <v>0</v>
      </c>
    </row>
    <row r="87" spans="1:23" ht="75" x14ac:dyDescent="0.25">
      <c r="A87" s="80">
        <v>45</v>
      </c>
      <c r="B87" s="56" t="s">
        <v>98</v>
      </c>
      <c r="C87" s="81" t="s">
        <v>4</v>
      </c>
      <c r="D87" s="79">
        <v>4</v>
      </c>
      <c r="E87" s="95"/>
      <c r="F87" s="111">
        <f t="shared" si="10"/>
        <v>0</v>
      </c>
    </row>
    <row r="88" spans="1:23" ht="18.75" x14ac:dyDescent="0.25">
      <c r="A88" s="253" t="s">
        <v>139</v>
      </c>
      <c r="B88" s="277"/>
      <c r="C88" s="153"/>
      <c r="D88" s="154"/>
      <c r="E88" s="155"/>
      <c r="F88" s="156" t="s">
        <v>17</v>
      </c>
    </row>
    <row r="89" spans="1:23" ht="270" x14ac:dyDescent="0.25">
      <c r="A89" s="133">
        <v>46</v>
      </c>
      <c r="B89" s="128" t="s">
        <v>140</v>
      </c>
      <c r="C89" s="152"/>
      <c r="D89" s="143"/>
      <c r="E89" s="167"/>
      <c r="F89" s="145"/>
    </row>
    <row r="90" spans="1:23" x14ac:dyDescent="0.25">
      <c r="A90" s="80" t="s">
        <v>5</v>
      </c>
      <c r="B90" s="78" t="s">
        <v>141</v>
      </c>
      <c r="C90" s="81" t="s">
        <v>4</v>
      </c>
      <c r="D90" s="94">
        <v>4</v>
      </c>
      <c r="E90" s="95"/>
      <c r="F90" s="111">
        <f t="shared" ref="F90" si="11">D90*E90</f>
        <v>0</v>
      </c>
    </row>
    <row r="91" spans="1:23" ht="105" x14ac:dyDescent="0.25">
      <c r="A91" s="80">
        <v>47</v>
      </c>
      <c r="B91" s="109" t="s">
        <v>142</v>
      </c>
      <c r="C91" s="81" t="s">
        <v>4</v>
      </c>
      <c r="D91" s="88">
        <v>4</v>
      </c>
      <c r="E91" s="89"/>
      <c r="F91" s="90">
        <f>D91*E91</f>
        <v>0</v>
      </c>
    </row>
    <row r="92" spans="1:23" ht="90.75" x14ac:dyDescent="0.25">
      <c r="A92" s="133">
        <v>48</v>
      </c>
      <c r="B92" s="157" t="s">
        <v>143</v>
      </c>
      <c r="C92" s="152" t="s">
        <v>4</v>
      </c>
      <c r="D92" s="169">
        <v>6</v>
      </c>
      <c r="E92" s="170"/>
      <c r="F92" s="137">
        <f>D92*E92</f>
        <v>0</v>
      </c>
    </row>
    <row r="93" spans="1:23" ht="105" x14ac:dyDescent="0.25">
      <c r="A93" s="220">
        <v>49</v>
      </c>
      <c r="B93" s="221" t="s">
        <v>283</v>
      </c>
      <c r="C93" s="222" t="s">
        <v>4</v>
      </c>
      <c r="D93" s="195">
        <v>1</v>
      </c>
      <c r="E93" s="224"/>
      <c r="F93" s="111">
        <f t="shared" ref="F93:F94" si="12">D93*E93</f>
        <v>0</v>
      </c>
      <c r="G93" s="9"/>
      <c r="K93" s="7"/>
      <c r="N93" s="8"/>
      <c r="Q93" s="7"/>
      <c r="T93" s="7"/>
      <c r="W93" s="7"/>
    </row>
    <row r="94" spans="1:23" ht="240.75" thickBot="1" x14ac:dyDescent="0.3">
      <c r="A94" s="220">
        <v>50</v>
      </c>
      <c r="B94" s="221" t="s">
        <v>238</v>
      </c>
      <c r="C94" s="222" t="s">
        <v>4</v>
      </c>
      <c r="D94" s="195">
        <v>2</v>
      </c>
      <c r="E94" s="224"/>
      <c r="F94" s="111">
        <f t="shared" si="12"/>
        <v>0</v>
      </c>
      <c r="G94" s="9"/>
      <c r="K94" s="7"/>
      <c r="N94" s="8"/>
      <c r="Q94" s="7"/>
      <c r="T94" s="7"/>
      <c r="W94" s="7"/>
    </row>
    <row r="95" spans="1:23" ht="19.5" thickBot="1" x14ac:dyDescent="0.3">
      <c r="A95" s="175"/>
      <c r="B95" s="176" t="s">
        <v>153</v>
      </c>
      <c r="C95" s="177"/>
      <c r="D95" s="178"/>
      <c r="E95" s="179"/>
      <c r="F95" s="180">
        <f>SUM(F4:F94)</f>
        <v>0</v>
      </c>
    </row>
    <row r="96" spans="1:23" x14ac:dyDescent="0.25">
      <c r="F96" s="10"/>
    </row>
    <row r="97" spans="2:6" x14ac:dyDescent="0.25">
      <c r="F97" s="10"/>
    </row>
    <row r="98" spans="2:6" x14ac:dyDescent="0.25">
      <c r="F98" s="10"/>
    </row>
    <row r="99" spans="2:6" ht="15.75" x14ac:dyDescent="0.25">
      <c r="B99" s="298" t="s">
        <v>292</v>
      </c>
    </row>
    <row r="100" spans="2:6" x14ac:dyDescent="0.25">
      <c r="B100" s="299"/>
    </row>
    <row r="101" spans="2:6" ht="15.75" x14ac:dyDescent="0.25">
      <c r="B101" s="298" t="s">
        <v>293</v>
      </c>
    </row>
    <row r="102" spans="2:6" x14ac:dyDescent="0.25">
      <c r="B102" s="299"/>
    </row>
    <row r="103" spans="2:6" ht="15.75" x14ac:dyDescent="0.25">
      <c r="B103" s="298" t="s">
        <v>294</v>
      </c>
    </row>
    <row r="104" spans="2:6" x14ac:dyDescent="0.25">
      <c r="B104" s="299"/>
    </row>
    <row r="105" spans="2:6" ht="15.75" x14ac:dyDescent="0.25">
      <c r="B105" s="298" t="s">
        <v>295</v>
      </c>
    </row>
    <row r="106" spans="2:6" x14ac:dyDescent="0.25">
      <c r="B106" s="299"/>
      <c r="F106" s="6"/>
    </row>
    <row r="107" spans="2:6" ht="15.75" x14ac:dyDescent="0.25">
      <c r="B107" s="298" t="s">
        <v>296</v>
      </c>
    </row>
  </sheetData>
  <mergeCells count="17">
    <mergeCell ref="A3:B3"/>
    <mergeCell ref="A8:B8"/>
    <mergeCell ref="A9:B9"/>
    <mergeCell ref="A21:B21"/>
    <mergeCell ref="A24:B24"/>
    <mergeCell ref="A26:B26"/>
    <mergeCell ref="A35:C35"/>
    <mergeCell ref="A40:B40"/>
    <mergeCell ref="A50:B50"/>
    <mergeCell ref="A69:B69"/>
    <mergeCell ref="F70:F71"/>
    <mergeCell ref="A88:B88"/>
    <mergeCell ref="A70:A71"/>
    <mergeCell ref="B70:B71"/>
    <mergeCell ref="C70:C71"/>
    <mergeCell ref="D70:D71"/>
    <mergeCell ref="E70:E71"/>
  </mergeCells>
  <pageMargins left="0.7" right="0.7" top="0.75" bottom="0.75" header="0.3" footer="0.3"/>
  <pageSetup scale="73" fitToHeight="0" orientation="portrait" r:id="rId1"/>
  <headerFooter>
    <oddHeader>&amp;C&amp;"-,Bold"&amp;12&amp;K0430ECModel Police Station Initiative - Falluja Police Station in Falluja City</oddHeader>
    <oddFooter>&amp;L&amp;"-,Bold"&amp;KFF0000Part 3:  Construction of Sleeping Hall&amp;R&amp;"-,Bold"&amp;K0430ECPage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6C46-5FFA-4984-B627-55824BDF58BD}">
  <sheetPr>
    <tabColor rgb="FFA1FBDF"/>
    <pageSetUpPr fitToPage="1"/>
  </sheetPr>
  <dimension ref="A1:AG41"/>
  <sheetViews>
    <sheetView view="pageBreakPreview" topLeftCell="A28" zoomScale="85" zoomScaleNormal="100" zoomScaleSheetLayoutView="85" workbookViewId="0">
      <selection activeCell="B33" sqref="B33:C41"/>
    </sheetView>
  </sheetViews>
  <sheetFormatPr defaultRowHeight="1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s>
  <sheetData>
    <row r="1" spans="1:33" s="55" customFormat="1" ht="19.5" customHeight="1" thickBot="1" x14ac:dyDescent="0.35">
      <c r="A1" s="57" t="s">
        <v>155</v>
      </c>
      <c r="B1" s="58"/>
      <c r="C1" s="58"/>
      <c r="D1" s="51"/>
      <c r="E1" s="52"/>
      <c r="F1" s="53"/>
    </row>
    <row r="2" spans="1:33" ht="15.75" x14ac:dyDescent="0.25">
      <c r="A2" s="63" t="s">
        <v>10</v>
      </c>
      <c r="B2" s="171" t="s">
        <v>11</v>
      </c>
      <c r="C2" s="65" t="s">
        <v>12</v>
      </c>
      <c r="D2" s="66" t="s">
        <v>13</v>
      </c>
      <c r="E2" s="67" t="s">
        <v>14</v>
      </c>
      <c r="F2" s="68" t="s">
        <v>15</v>
      </c>
      <c r="G2" s="3"/>
      <c r="H2" s="3"/>
      <c r="I2" s="3"/>
      <c r="J2" s="3"/>
      <c r="K2" s="3"/>
      <c r="L2" s="3"/>
      <c r="M2" s="3"/>
      <c r="N2" s="3"/>
      <c r="O2" s="3"/>
      <c r="P2" s="3"/>
      <c r="Q2" s="3"/>
      <c r="R2" s="3"/>
      <c r="S2" s="3"/>
      <c r="T2" s="3"/>
      <c r="U2" s="3"/>
      <c r="V2" s="3"/>
      <c r="W2" s="3"/>
      <c r="X2" s="3"/>
      <c r="Y2" s="3"/>
      <c r="Z2" s="3"/>
      <c r="AA2" s="3"/>
      <c r="AB2" s="3"/>
      <c r="AC2" s="3"/>
      <c r="AD2" s="3"/>
      <c r="AE2" s="3"/>
      <c r="AF2" s="3"/>
      <c r="AG2" s="3"/>
    </row>
    <row r="3" spans="1:33" ht="18.75" x14ac:dyDescent="0.25">
      <c r="A3" s="255" t="s">
        <v>48</v>
      </c>
      <c r="B3" s="280"/>
      <c r="C3" s="121"/>
      <c r="D3" s="122"/>
      <c r="E3" s="123"/>
      <c r="F3" s="124"/>
    </row>
    <row r="4" spans="1:33" ht="75.75" x14ac:dyDescent="0.25">
      <c r="A4" s="80">
        <v>1</v>
      </c>
      <c r="B4" s="78" t="s">
        <v>156</v>
      </c>
      <c r="C4" s="81" t="s">
        <v>104</v>
      </c>
      <c r="D4" s="125">
        <v>1</v>
      </c>
      <c r="E4" s="126"/>
      <c r="F4" s="127">
        <f t="shared" ref="F4" si="0">D4*E4</f>
        <v>0</v>
      </c>
    </row>
    <row r="5" spans="1:33" ht="14.45" customHeight="1" x14ac:dyDescent="0.25">
      <c r="A5" s="255" t="s">
        <v>157</v>
      </c>
      <c r="B5" s="280"/>
      <c r="C5" s="121"/>
      <c r="D5" s="122"/>
      <c r="E5" s="123"/>
      <c r="F5" s="124"/>
    </row>
    <row r="6" spans="1:33" ht="15.75" x14ac:dyDescent="0.25">
      <c r="A6" s="247" t="s">
        <v>158</v>
      </c>
      <c r="B6" s="248"/>
      <c r="C6" s="84"/>
      <c r="D6" s="85"/>
      <c r="E6" s="86"/>
      <c r="F6" s="87"/>
    </row>
    <row r="7" spans="1:33" ht="105" x14ac:dyDescent="0.25">
      <c r="A7" s="73">
        <v>2</v>
      </c>
      <c r="B7" s="78" t="s">
        <v>64</v>
      </c>
      <c r="C7" s="75" t="s">
        <v>0</v>
      </c>
      <c r="D7" s="173">
        <v>6</v>
      </c>
      <c r="E7" s="174"/>
      <c r="F7" s="98">
        <f>D7*E7</f>
        <v>0</v>
      </c>
    </row>
    <row r="8" spans="1:33" ht="15.75" x14ac:dyDescent="0.25">
      <c r="A8" s="247" t="s">
        <v>159</v>
      </c>
      <c r="B8" s="248"/>
      <c r="C8" s="84"/>
      <c r="D8" s="85"/>
      <c r="E8" s="86"/>
      <c r="F8" s="87"/>
    </row>
    <row r="9" spans="1:33" ht="75" x14ac:dyDescent="0.25">
      <c r="A9" s="80">
        <v>3</v>
      </c>
      <c r="B9" s="107" t="s">
        <v>160</v>
      </c>
      <c r="C9" s="81"/>
      <c r="D9" s="94"/>
      <c r="E9" s="95"/>
      <c r="F9" s="111"/>
    </row>
    <row r="10" spans="1:33" x14ac:dyDescent="0.25">
      <c r="A10" s="73" t="s">
        <v>5</v>
      </c>
      <c r="B10" s="187" t="s">
        <v>161</v>
      </c>
      <c r="C10" s="75" t="s">
        <v>4</v>
      </c>
      <c r="D10" s="79">
        <v>2</v>
      </c>
      <c r="E10" s="141"/>
      <c r="F10" s="77">
        <f>D10*E10</f>
        <v>0</v>
      </c>
    </row>
    <row r="11" spans="1:33" x14ac:dyDescent="0.25">
      <c r="A11" s="249" t="s">
        <v>162</v>
      </c>
      <c r="B11" s="250"/>
      <c r="C11" s="250"/>
      <c r="D11" s="99"/>
      <c r="E11" s="100"/>
      <c r="F11" s="101"/>
    </row>
    <row r="12" spans="1:33" ht="135" x14ac:dyDescent="0.25">
      <c r="A12" s="80">
        <v>4</v>
      </c>
      <c r="B12" s="78" t="s">
        <v>74</v>
      </c>
      <c r="C12" s="81" t="s">
        <v>1</v>
      </c>
      <c r="D12" s="88">
        <v>41</v>
      </c>
      <c r="E12" s="95"/>
      <c r="F12" s="98">
        <f>D12*E12</f>
        <v>0</v>
      </c>
    </row>
    <row r="13" spans="1:33" ht="120" x14ac:dyDescent="0.25">
      <c r="A13" s="80">
        <v>5</v>
      </c>
      <c r="B13" s="78" t="s">
        <v>111</v>
      </c>
      <c r="C13" s="81" t="s">
        <v>1</v>
      </c>
      <c r="D13" s="88">
        <v>120</v>
      </c>
      <c r="E13" s="95"/>
      <c r="F13" s="90">
        <f>D13*E13</f>
        <v>0</v>
      </c>
    </row>
    <row r="14" spans="1:33" ht="47.25" customHeight="1" x14ac:dyDescent="0.25">
      <c r="A14" s="251" t="s">
        <v>163</v>
      </c>
      <c r="B14" s="252"/>
      <c r="C14" s="103"/>
      <c r="D14" s="104"/>
      <c r="E14" s="105"/>
      <c r="F14" s="106"/>
    </row>
    <row r="15" spans="1:33" ht="225" x14ac:dyDescent="0.25">
      <c r="A15" s="133">
        <v>6</v>
      </c>
      <c r="B15" s="146" t="s">
        <v>164</v>
      </c>
      <c r="C15" s="152"/>
      <c r="D15" s="143"/>
      <c r="E15" s="167"/>
      <c r="F15" s="145"/>
    </row>
    <row r="16" spans="1:33" ht="48.75" customHeight="1" x14ac:dyDescent="0.25">
      <c r="A16" s="188" t="s">
        <v>5</v>
      </c>
      <c r="B16" s="189" t="s">
        <v>165</v>
      </c>
      <c r="C16" s="81" t="s">
        <v>4</v>
      </c>
      <c r="D16" s="190">
        <v>1</v>
      </c>
      <c r="E16" s="191"/>
      <c r="F16" s="108">
        <f>D16*E16</f>
        <v>0</v>
      </c>
    </row>
    <row r="17" spans="1:31" ht="90" x14ac:dyDescent="0.25">
      <c r="A17" s="80">
        <v>7</v>
      </c>
      <c r="B17" s="78" t="s">
        <v>166</v>
      </c>
      <c r="C17" s="81"/>
      <c r="D17" s="94"/>
      <c r="E17" s="95"/>
      <c r="F17" s="108"/>
    </row>
    <row r="18" spans="1:31" ht="15.75" x14ac:dyDescent="0.25">
      <c r="A18" s="192" t="s">
        <v>5</v>
      </c>
      <c r="B18" s="78" t="s">
        <v>167</v>
      </c>
      <c r="C18" s="75" t="s">
        <v>4</v>
      </c>
      <c r="D18" s="79">
        <v>2</v>
      </c>
      <c r="E18" s="141"/>
      <c r="F18" s="193">
        <f>D18*E18</f>
        <v>0</v>
      </c>
    </row>
    <row r="19" spans="1:31" ht="18.75" x14ac:dyDescent="0.25">
      <c r="A19" s="255" t="s">
        <v>86</v>
      </c>
      <c r="B19" s="280"/>
      <c r="C19" s="153"/>
      <c r="D19" s="154"/>
      <c r="E19" s="155"/>
      <c r="F19" s="156" t="s">
        <v>17</v>
      </c>
    </row>
    <row r="20" spans="1:31" ht="387.6" customHeight="1" x14ac:dyDescent="0.25">
      <c r="A20" s="281" t="s">
        <v>17</v>
      </c>
      <c r="B20" s="283" t="s">
        <v>132</v>
      </c>
      <c r="C20" s="285"/>
      <c r="D20" s="287"/>
      <c r="E20" s="273"/>
      <c r="F20" s="275"/>
    </row>
    <row r="21" spans="1:31" ht="15.75" x14ac:dyDescent="0.25">
      <c r="A21" s="282"/>
      <c r="B21" s="284"/>
      <c r="C21" s="286"/>
      <c r="D21" s="288"/>
      <c r="E21" s="274"/>
      <c r="F21" s="276"/>
      <c r="G21" s="5"/>
      <c r="H21" s="3"/>
      <c r="I21" s="3"/>
      <c r="J21" s="3"/>
      <c r="K21" s="3"/>
      <c r="L21" s="3"/>
      <c r="M21" s="3"/>
      <c r="N21" s="3"/>
      <c r="O21" s="3"/>
      <c r="P21" s="3"/>
      <c r="Q21" s="3"/>
      <c r="R21" s="3"/>
      <c r="S21" s="3"/>
      <c r="T21" s="3"/>
      <c r="U21" s="3"/>
      <c r="V21" s="3"/>
      <c r="W21" s="3"/>
      <c r="X21" s="3"/>
      <c r="Y21" s="3"/>
      <c r="Z21" s="3"/>
      <c r="AA21" s="3"/>
      <c r="AB21" s="3"/>
      <c r="AC21" s="3"/>
      <c r="AD21" s="3"/>
      <c r="AE21" s="3"/>
    </row>
    <row r="22" spans="1:31" ht="165" x14ac:dyDescent="0.25">
      <c r="A22" s="150">
        <v>8</v>
      </c>
      <c r="B22" s="161" t="s">
        <v>87</v>
      </c>
      <c r="C22" s="162" t="s">
        <v>4</v>
      </c>
      <c r="D22" s="163">
        <v>6</v>
      </c>
      <c r="E22" s="164"/>
      <c r="F22" s="165">
        <f>D22*E22</f>
        <v>0</v>
      </c>
    </row>
    <row r="23" spans="1:31" ht="180" x14ac:dyDescent="0.25">
      <c r="A23" s="133">
        <v>9</v>
      </c>
      <c r="B23" s="157" t="s">
        <v>92</v>
      </c>
      <c r="C23" s="134"/>
      <c r="D23" s="135"/>
      <c r="E23" s="136"/>
      <c r="F23" s="145"/>
    </row>
    <row r="24" spans="1:31" x14ac:dyDescent="0.25">
      <c r="A24" s="80" t="s">
        <v>5</v>
      </c>
      <c r="B24" s="56" t="s">
        <v>93</v>
      </c>
      <c r="C24" s="81" t="s">
        <v>4</v>
      </c>
      <c r="D24" s="94">
        <v>10</v>
      </c>
      <c r="E24" s="95"/>
      <c r="F24" s="111">
        <f t="shared" ref="F24" si="1">D24*E24</f>
        <v>0</v>
      </c>
    </row>
    <row r="25" spans="1:31" ht="153" x14ac:dyDescent="0.25">
      <c r="A25" s="133">
        <v>10</v>
      </c>
      <c r="B25" s="194" t="s">
        <v>282</v>
      </c>
      <c r="C25" s="81" t="s">
        <v>168</v>
      </c>
      <c r="D25" s="81">
        <v>1</v>
      </c>
      <c r="E25" s="195"/>
      <c r="F25" s="196">
        <f t="shared" ref="F25" si="2">E25*D25</f>
        <v>0</v>
      </c>
    </row>
    <row r="26" spans="1:31" ht="18.75" x14ac:dyDescent="0.25">
      <c r="A26" s="253" t="s">
        <v>99</v>
      </c>
      <c r="B26" s="277"/>
      <c r="C26" s="153"/>
      <c r="D26" s="154"/>
      <c r="E26" s="155"/>
      <c r="F26" s="156" t="s">
        <v>17</v>
      </c>
    </row>
    <row r="27" spans="1:31" ht="270" x14ac:dyDescent="0.25">
      <c r="A27" s="133">
        <v>11</v>
      </c>
      <c r="B27" s="128" t="s">
        <v>140</v>
      </c>
      <c r="C27" s="152"/>
      <c r="D27" s="143"/>
      <c r="E27" s="167"/>
      <c r="F27" s="145"/>
    </row>
    <row r="28" spans="1:31" x14ac:dyDescent="0.25">
      <c r="A28" s="80" t="s">
        <v>149</v>
      </c>
      <c r="B28" s="78" t="s">
        <v>169</v>
      </c>
      <c r="C28" s="81" t="s">
        <v>4</v>
      </c>
      <c r="D28" s="94">
        <v>4</v>
      </c>
      <c r="E28" s="95"/>
      <c r="F28" s="111">
        <f t="shared" ref="F28" si="3">D28*E28</f>
        <v>0</v>
      </c>
    </row>
    <row r="29" spans="1:31" ht="19.5" thickBot="1" x14ac:dyDescent="0.3">
      <c r="A29" s="197"/>
      <c r="B29" s="198" t="s">
        <v>170</v>
      </c>
      <c r="C29" s="199"/>
      <c r="D29" s="200"/>
      <c r="E29" s="201"/>
      <c r="F29" s="202">
        <f>SUM(F4:F28)</f>
        <v>0</v>
      </c>
    </row>
    <row r="32" spans="1:31" x14ac:dyDescent="0.25">
      <c r="F32" s="6"/>
    </row>
    <row r="33" spans="2:2" ht="15.75" x14ac:dyDescent="0.25">
      <c r="B33" s="298" t="s">
        <v>292</v>
      </c>
    </row>
    <row r="34" spans="2:2" x14ac:dyDescent="0.25">
      <c r="B34" s="299"/>
    </row>
    <row r="35" spans="2:2" ht="15.75" x14ac:dyDescent="0.25">
      <c r="B35" s="298" t="s">
        <v>293</v>
      </c>
    </row>
    <row r="36" spans="2:2" x14ac:dyDescent="0.25">
      <c r="B36" s="299"/>
    </row>
    <row r="37" spans="2:2" ht="15.75" x14ac:dyDescent="0.25">
      <c r="B37" s="298" t="s">
        <v>294</v>
      </c>
    </row>
    <row r="38" spans="2:2" x14ac:dyDescent="0.25">
      <c r="B38" s="299"/>
    </row>
    <row r="39" spans="2:2" ht="15.75" x14ac:dyDescent="0.25">
      <c r="B39" s="298" t="s">
        <v>295</v>
      </c>
    </row>
    <row r="40" spans="2:2" x14ac:dyDescent="0.25">
      <c r="B40" s="299"/>
    </row>
    <row r="41" spans="2:2" ht="15.75" x14ac:dyDescent="0.25">
      <c r="B41" s="298" t="s">
        <v>296</v>
      </c>
    </row>
  </sheetData>
  <mergeCells count="14">
    <mergeCell ref="A14:B14"/>
    <mergeCell ref="A3:B3"/>
    <mergeCell ref="A5:B5"/>
    <mergeCell ref="A6:B6"/>
    <mergeCell ref="A8:B8"/>
    <mergeCell ref="A11:C11"/>
    <mergeCell ref="E20:E21"/>
    <mergeCell ref="F20:F21"/>
    <mergeCell ref="A26:B26"/>
    <mergeCell ref="A19:B19"/>
    <mergeCell ref="A20:A21"/>
    <mergeCell ref="B20:B21"/>
    <mergeCell ref="C20:C21"/>
    <mergeCell ref="D20:D21"/>
  </mergeCells>
  <pageMargins left="0.7" right="0.7" top="0.75" bottom="0.75" header="0.3" footer="0.3"/>
  <pageSetup scale="73" fitToHeight="0" orientation="portrait" r:id="rId1"/>
  <headerFooter>
    <oddHeader>&amp;C&amp;"-,Bold"&amp;12&amp;K0430ECModel Police Station Initiative - Falluja Police Station in Falluja City</oddHeader>
    <oddFooter>&amp;L&amp;"-,Bold"&amp;KFF0000Part 4: Interrogation Rooms &amp;R&amp;"-,Bold"&amp;K0430ECPage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16EB-15F2-4914-8798-21C8601987B6}">
  <sheetPr>
    <tabColor rgb="FFBF05D3"/>
    <pageSetUpPr fitToPage="1"/>
  </sheetPr>
  <dimension ref="A1:AG52"/>
  <sheetViews>
    <sheetView view="pageBreakPreview" topLeftCell="A40" zoomScale="85" zoomScaleNormal="100" zoomScaleSheetLayoutView="85" workbookViewId="0">
      <selection activeCell="B55" sqref="B55"/>
    </sheetView>
  </sheetViews>
  <sheetFormatPr defaultRowHeight="1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s>
  <sheetData>
    <row r="1" spans="1:33" s="55" customFormat="1" ht="19.5" customHeight="1" thickBot="1" x14ac:dyDescent="0.35">
      <c r="A1" s="57" t="s">
        <v>287</v>
      </c>
      <c r="B1" s="58"/>
      <c r="C1" s="58"/>
      <c r="D1" s="51"/>
      <c r="E1" s="52"/>
      <c r="F1" s="53"/>
    </row>
    <row r="2" spans="1:33" ht="15.75" x14ac:dyDescent="0.25">
      <c r="A2" s="63" t="s">
        <v>10</v>
      </c>
      <c r="B2" s="171" t="s">
        <v>11</v>
      </c>
      <c r="C2" s="65" t="s">
        <v>12</v>
      </c>
      <c r="D2" s="66" t="s">
        <v>13</v>
      </c>
      <c r="E2" s="67" t="s">
        <v>14</v>
      </c>
      <c r="F2" s="68" t="s">
        <v>15</v>
      </c>
      <c r="G2" s="3"/>
      <c r="H2" s="3"/>
      <c r="I2" s="3"/>
      <c r="J2" s="3"/>
      <c r="K2" s="3"/>
      <c r="L2" s="3"/>
      <c r="M2" s="3"/>
      <c r="N2" s="3"/>
      <c r="O2" s="3"/>
      <c r="P2" s="3"/>
      <c r="Q2" s="3"/>
      <c r="R2" s="3"/>
      <c r="S2" s="3"/>
      <c r="T2" s="3"/>
      <c r="U2" s="3"/>
      <c r="V2" s="3"/>
      <c r="W2" s="3"/>
      <c r="X2" s="3"/>
      <c r="Y2" s="3"/>
      <c r="Z2" s="3"/>
      <c r="AA2" s="3"/>
      <c r="AB2" s="3"/>
      <c r="AC2" s="3"/>
      <c r="AD2" s="3"/>
      <c r="AE2" s="3"/>
      <c r="AF2" s="3"/>
      <c r="AG2" s="3"/>
    </row>
    <row r="3" spans="1:33" ht="18.75" x14ac:dyDescent="0.25">
      <c r="A3" s="255" t="s">
        <v>48</v>
      </c>
      <c r="B3" s="256"/>
      <c r="C3" s="69"/>
      <c r="D3" s="70"/>
      <c r="E3" s="71"/>
      <c r="F3" s="72"/>
      <c r="G3" s="4"/>
    </row>
    <row r="4" spans="1:33" ht="76.5" x14ac:dyDescent="0.25">
      <c r="A4" s="80">
        <v>1</v>
      </c>
      <c r="B4" s="194" t="s">
        <v>281</v>
      </c>
      <c r="C4" s="242" t="s">
        <v>104</v>
      </c>
      <c r="D4" s="242">
        <v>1</v>
      </c>
      <c r="E4" s="195"/>
      <c r="F4" s="90">
        <f t="shared" ref="F4" si="0">D4*E4</f>
        <v>0</v>
      </c>
    </row>
    <row r="5" spans="1:33" ht="18.75" x14ac:dyDescent="0.25">
      <c r="A5" s="253" t="s">
        <v>52</v>
      </c>
      <c r="B5" s="277"/>
      <c r="C5" s="153"/>
      <c r="D5" s="154"/>
      <c r="E5" s="155"/>
      <c r="F5" s="156" t="s">
        <v>17</v>
      </c>
    </row>
    <row r="6" spans="1:33" ht="15.75" x14ac:dyDescent="0.25">
      <c r="A6" s="247" t="s">
        <v>182</v>
      </c>
      <c r="B6" s="248"/>
      <c r="C6" s="84"/>
      <c r="D6" s="85"/>
      <c r="E6" s="86"/>
      <c r="F6" s="87"/>
    </row>
    <row r="7" spans="1:33" ht="180" x14ac:dyDescent="0.25">
      <c r="A7" s="80">
        <v>1</v>
      </c>
      <c r="B7" s="107" t="s">
        <v>171</v>
      </c>
      <c r="C7" s="91"/>
      <c r="D7" s="88"/>
      <c r="E7" s="83"/>
      <c r="F7" s="90"/>
    </row>
    <row r="8" spans="1:33" ht="15.75" x14ac:dyDescent="0.25">
      <c r="A8" s="160" t="s">
        <v>5</v>
      </c>
      <c r="B8" s="56" t="s">
        <v>19</v>
      </c>
      <c r="C8" s="81" t="s">
        <v>1</v>
      </c>
      <c r="D8" s="88">
        <f>SUM(6+5)*2*3</f>
        <v>66</v>
      </c>
      <c r="E8" s="83"/>
      <c r="F8" s="90">
        <f>D8*E8</f>
        <v>0</v>
      </c>
    </row>
    <row r="9" spans="1:33" ht="15.75" x14ac:dyDescent="0.25">
      <c r="A9" s="160" t="s">
        <v>6</v>
      </c>
      <c r="B9" s="56" t="s">
        <v>109</v>
      </c>
      <c r="C9" s="81" t="s">
        <v>1</v>
      </c>
      <c r="D9" s="88">
        <f>6*5</f>
        <v>30</v>
      </c>
      <c r="E9" s="83"/>
      <c r="F9" s="90">
        <f>D9*E9</f>
        <v>0</v>
      </c>
    </row>
    <row r="10" spans="1:33" ht="28.9" customHeight="1" x14ac:dyDescent="0.25">
      <c r="A10" s="249" t="s">
        <v>279</v>
      </c>
      <c r="B10" s="250"/>
      <c r="C10" s="250"/>
      <c r="D10" s="99"/>
      <c r="E10" s="100"/>
      <c r="F10" s="101"/>
    </row>
    <row r="11" spans="1:33" ht="105" x14ac:dyDescent="0.25">
      <c r="A11" s="80">
        <v>2</v>
      </c>
      <c r="B11" s="203" t="s">
        <v>172</v>
      </c>
      <c r="C11" s="81" t="s">
        <v>1</v>
      </c>
      <c r="D11" s="81">
        <v>40</v>
      </c>
      <c r="E11" s="95"/>
      <c r="F11" s="90">
        <f>D11*E11</f>
        <v>0</v>
      </c>
      <c r="G11" s="5"/>
      <c r="H11" s="3"/>
      <c r="I11" s="3"/>
      <c r="J11" s="3"/>
      <c r="K11" s="3"/>
      <c r="L11" s="3"/>
      <c r="M11" s="3"/>
      <c r="N11" s="3"/>
      <c r="O11" s="3"/>
      <c r="P11" s="3"/>
      <c r="Q11" s="3"/>
      <c r="R11" s="3"/>
      <c r="S11" s="3"/>
      <c r="T11" s="3"/>
      <c r="U11" s="3"/>
      <c r="V11" s="3"/>
      <c r="W11" s="3"/>
      <c r="X11" s="3"/>
      <c r="Y11" s="3"/>
      <c r="Z11" s="3"/>
      <c r="AA11" s="3"/>
      <c r="AB11" s="3"/>
      <c r="AC11" s="3"/>
      <c r="AD11" s="3"/>
      <c r="AE11" s="3"/>
    </row>
    <row r="12" spans="1:33" x14ac:dyDescent="0.25">
      <c r="A12" s="251" t="s">
        <v>280</v>
      </c>
      <c r="B12" s="252"/>
      <c r="C12" s="103"/>
      <c r="D12" s="104"/>
      <c r="E12" s="105"/>
      <c r="F12" s="106"/>
    </row>
    <row r="13" spans="1:33" ht="165" x14ac:dyDescent="0.25">
      <c r="A13" s="80">
        <v>3</v>
      </c>
      <c r="B13" s="107" t="s">
        <v>113</v>
      </c>
      <c r="C13" s="81" t="s">
        <v>4</v>
      </c>
      <c r="D13" s="88">
        <v>2</v>
      </c>
      <c r="E13" s="89"/>
      <c r="F13" s="90">
        <f>D13*E13</f>
        <v>0</v>
      </c>
    </row>
    <row r="14" spans="1:33" ht="18.75" x14ac:dyDescent="0.25">
      <c r="A14" s="253" t="s">
        <v>118</v>
      </c>
      <c r="B14" s="277"/>
      <c r="C14" s="153"/>
      <c r="D14" s="154"/>
      <c r="E14" s="155"/>
      <c r="F14" s="156" t="s">
        <v>17</v>
      </c>
    </row>
    <row r="15" spans="1:33" ht="150" x14ac:dyDescent="0.25">
      <c r="A15" s="80">
        <v>4</v>
      </c>
      <c r="B15" s="56" t="s">
        <v>173</v>
      </c>
      <c r="C15" s="91"/>
      <c r="D15" s="112"/>
      <c r="E15" s="113"/>
      <c r="F15" s="90"/>
    </row>
    <row r="16" spans="1:33" ht="15.75" x14ac:dyDescent="0.25">
      <c r="A16" s="160" t="s">
        <v>5</v>
      </c>
      <c r="B16" s="56" t="s">
        <v>21</v>
      </c>
      <c r="C16" s="81" t="s">
        <v>2</v>
      </c>
      <c r="D16" s="88">
        <v>18</v>
      </c>
      <c r="E16" s="89"/>
      <c r="F16" s="90">
        <f>D16*E16</f>
        <v>0</v>
      </c>
    </row>
    <row r="17" spans="1:6" ht="15.75" x14ac:dyDescent="0.25">
      <c r="A17" s="160" t="s">
        <v>6</v>
      </c>
      <c r="B17" s="56" t="s">
        <v>22</v>
      </c>
      <c r="C17" s="81" t="s">
        <v>2</v>
      </c>
      <c r="D17" s="88">
        <v>12</v>
      </c>
      <c r="E17" s="89"/>
      <c r="F17" s="90">
        <f>D17*E17</f>
        <v>0</v>
      </c>
    </row>
    <row r="18" spans="1:6" ht="135" x14ac:dyDescent="0.25">
      <c r="A18" s="80">
        <v>5</v>
      </c>
      <c r="B18" s="56" t="s">
        <v>26</v>
      </c>
      <c r="C18" s="91"/>
      <c r="D18" s="112"/>
      <c r="E18" s="113"/>
      <c r="F18" s="90" t="s">
        <v>17</v>
      </c>
    </row>
    <row r="19" spans="1:6" ht="15.75" x14ac:dyDescent="0.25">
      <c r="A19" s="160" t="s">
        <v>5</v>
      </c>
      <c r="B19" s="56" t="s">
        <v>23</v>
      </c>
      <c r="C19" s="81" t="s">
        <v>4</v>
      </c>
      <c r="D19" s="88">
        <v>2</v>
      </c>
      <c r="E19" s="89"/>
      <c r="F19" s="90">
        <f t="shared" ref="F19:F20" si="1">D19*E19</f>
        <v>0</v>
      </c>
    </row>
    <row r="20" spans="1:6" ht="105" x14ac:dyDescent="0.25">
      <c r="A20" s="80">
        <v>6</v>
      </c>
      <c r="B20" s="56" t="s">
        <v>120</v>
      </c>
      <c r="C20" s="81" t="s">
        <v>4</v>
      </c>
      <c r="D20" s="88">
        <v>2</v>
      </c>
      <c r="E20" s="89"/>
      <c r="F20" s="90">
        <f t="shared" si="1"/>
        <v>0</v>
      </c>
    </row>
    <row r="21" spans="1:6" ht="225" x14ac:dyDescent="0.25">
      <c r="A21" s="80">
        <v>7</v>
      </c>
      <c r="B21" s="56" t="s">
        <v>174</v>
      </c>
      <c r="C21" s="91"/>
      <c r="D21" s="112"/>
      <c r="E21" s="113"/>
      <c r="F21" s="90" t="s">
        <v>17</v>
      </c>
    </row>
    <row r="22" spans="1:6" ht="15.75" x14ac:dyDescent="0.25">
      <c r="A22" s="160" t="s">
        <v>5</v>
      </c>
      <c r="B22" s="56" t="s">
        <v>24</v>
      </c>
      <c r="C22" s="81" t="s">
        <v>2</v>
      </c>
      <c r="D22" s="88">
        <v>30</v>
      </c>
      <c r="E22" s="89"/>
      <c r="F22" s="90">
        <f>D22*E22</f>
        <v>0</v>
      </c>
    </row>
    <row r="23" spans="1:6" ht="15.75" x14ac:dyDescent="0.25">
      <c r="A23" s="160" t="s">
        <v>6</v>
      </c>
      <c r="B23" s="56" t="s">
        <v>25</v>
      </c>
      <c r="C23" s="81" t="s">
        <v>2</v>
      </c>
      <c r="D23" s="88">
        <v>20</v>
      </c>
      <c r="E23" s="89"/>
      <c r="F23" s="90">
        <f t="shared" ref="F23" si="2">D23*E23</f>
        <v>0</v>
      </c>
    </row>
    <row r="24" spans="1:6" ht="18.75" x14ac:dyDescent="0.25">
      <c r="A24" s="253" t="s">
        <v>131</v>
      </c>
      <c r="B24" s="277"/>
      <c r="C24" s="153"/>
      <c r="D24" s="154"/>
      <c r="E24" s="155"/>
      <c r="F24" s="156" t="s">
        <v>17</v>
      </c>
    </row>
    <row r="25" spans="1:6" ht="366.6" customHeight="1" x14ac:dyDescent="0.25">
      <c r="A25" s="291" t="s">
        <v>17</v>
      </c>
      <c r="B25" s="292" t="s">
        <v>175</v>
      </c>
      <c r="C25" s="293"/>
      <c r="D25" s="294"/>
      <c r="E25" s="289"/>
      <c r="F25" s="290"/>
    </row>
    <row r="26" spans="1:6" x14ac:dyDescent="0.25">
      <c r="A26" s="291"/>
      <c r="B26" s="292"/>
      <c r="C26" s="293"/>
      <c r="D26" s="294"/>
      <c r="E26" s="289"/>
      <c r="F26" s="290"/>
    </row>
    <row r="27" spans="1:6" ht="135.75" x14ac:dyDescent="0.25">
      <c r="A27" s="80">
        <v>8</v>
      </c>
      <c r="B27" s="56" t="s">
        <v>176</v>
      </c>
      <c r="C27" s="81" t="s">
        <v>4</v>
      </c>
      <c r="D27" s="88">
        <v>4</v>
      </c>
      <c r="E27" s="89"/>
      <c r="F27" s="90">
        <f t="shared" ref="F27:F29" si="3">D27*E27</f>
        <v>0</v>
      </c>
    </row>
    <row r="28" spans="1:6" ht="135.75" x14ac:dyDescent="0.25">
      <c r="A28" s="80">
        <v>9</v>
      </c>
      <c r="B28" s="56" t="s">
        <v>177</v>
      </c>
      <c r="C28" s="81" t="s">
        <v>4</v>
      </c>
      <c r="D28" s="88">
        <v>3</v>
      </c>
      <c r="E28" s="89"/>
      <c r="F28" s="90">
        <f t="shared" si="3"/>
        <v>0</v>
      </c>
    </row>
    <row r="29" spans="1:6" ht="135.75" x14ac:dyDescent="0.25">
      <c r="A29" s="80">
        <v>10</v>
      </c>
      <c r="B29" s="56" t="s">
        <v>178</v>
      </c>
      <c r="C29" s="81" t="s">
        <v>4</v>
      </c>
      <c r="D29" s="88">
        <v>6</v>
      </c>
      <c r="E29" s="89"/>
      <c r="F29" s="90">
        <f t="shared" si="3"/>
        <v>0</v>
      </c>
    </row>
    <row r="30" spans="1:6" ht="165.75" x14ac:dyDescent="0.25">
      <c r="A30" s="80">
        <v>11</v>
      </c>
      <c r="B30" s="56" t="s">
        <v>179</v>
      </c>
      <c r="C30" s="91"/>
      <c r="D30" s="112"/>
      <c r="E30" s="113"/>
      <c r="F30" s="90"/>
    </row>
    <row r="31" spans="1:6" ht="15.75" x14ac:dyDescent="0.25">
      <c r="A31" s="160" t="s">
        <v>5</v>
      </c>
      <c r="B31" s="56" t="s">
        <v>27</v>
      </c>
      <c r="C31" s="81" t="s">
        <v>4</v>
      </c>
      <c r="D31" s="88">
        <v>2</v>
      </c>
      <c r="E31" s="89"/>
      <c r="F31" s="90">
        <f>D31*E31</f>
        <v>0</v>
      </c>
    </row>
    <row r="32" spans="1:6" ht="15.75" x14ac:dyDescent="0.25">
      <c r="A32" s="160" t="s">
        <v>6</v>
      </c>
      <c r="B32" s="56" t="s">
        <v>28</v>
      </c>
      <c r="C32" s="81" t="s">
        <v>4</v>
      </c>
      <c r="D32" s="88">
        <v>2</v>
      </c>
      <c r="E32" s="89"/>
      <c r="F32" s="90">
        <f>D32*E32</f>
        <v>0</v>
      </c>
    </row>
    <row r="33" spans="1:23" ht="180.75" x14ac:dyDescent="0.25">
      <c r="A33" s="80">
        <v>12</v>
      </c>
      <c r="B33" s="56" t="s">
        <v>180</v>
      </c>
      <c r="C33" s="91"/>
      <c r="D33" s="112"/>
      <c r="E33" s="113"/>
      <c r="F33" s="90"/>
    </row>
    <row r="34" spans="1:23" ht="15.75" x14ac:dyDescent="0.25">
      <c r="A34" s="160" t="s">
        <v>5</v>
      </c>
      <c r="B34" s="56" t="s">
        <v>181</v>
      </c>
      <c r="C34" s="81" t="s">
        <v>4</v>
      </c>
      <c r="D34" s="88">
        <v>12</v>
      </c>
      <c r="E34" s="89"/>
      <c r="F34" s="90">
        <f t="shared" ref="F34" si="4">D34*E34</f>
        <v>0</v>
      </c>
    </row>
    <row r="35" spans="1:23" ht="18.75" x14ac:dyDescent="0.25">
      <c r="A35" s="253" t="s">
        <v>139</v>
      </c>
      <c r="B35" s="277"/>
      <c r="C35" s="153"/>
      <c r="D35" s="154"/>
      <c r="E35" s="155"/>
      <c r="F35" s="156" t="s">
        <v>17</v>
      </c>
    </row>
    <row r="36" spans="1:23" ht="270" x14ac:dyDescent="0.25">
      <c r="A36" s="215">
        <v>13</v>
      </c>
      <c r="B36" s="128" t="s">
        <v>140</v>
      </c>
      <c r="C36" s="217"/>
      <c r="D36" s="219"/>
      <c r="E36" s="167"/>
      <c r="F36" s="145"/>
    </row>
    <row r="37" spans="1:23" x14ac:dyDescent="0.25">
      <c r="A37" s="80" t="s">
        <v>5</v>
      </c>
      <c r="B37" s="78" t="s">
        <v>141</v>
      </c>
      <c r="C37" s="222" t="s">
        <v>4</v>
      </c>
      <c r="D37" s="94">
        <v>2</v>
      </c>
      <c r="E37" s="95"/>
      <c r="F37" s="111">
        <f t="shared" ref="F37" si="5">D37*E37</f>
        <v>0</v>
      </c>
    </row>
    <row r="38" spans="1:23" ht="105" x14ac:dyDescent="0.25">
      <c r="A38" s="80">
        <v>14</v>
      </c>
      <c r="B38" s="109" t="s">
        <v>142</v>
      </c>
      <c r="C38" s="222" t="s">
        <v>4</v>
      </c>
      <c r="D38" s="223">
        <v>2</v>
      </c>
      <c r="E38" s="89"/>
      <c r="F38" s="90">
        <f>D38*E38</f>
        <v>0</v>
      </c>
    </row>
    <row r="39" spans="1:23" ht="90.75" x14ac:dyDescent="0.25">
      <c r="A39" s="215">
        <v>15</v>
      </c>
      <c r="B39" s="216" t="s">
        <v>143</v>
      </c>
      <c r="C39" s="217" t="s">
        <v>4</v>
      </c>
      <c r="D39" s="169">
        <v>2</v>
      </c>
      <c r="E39" s="170"/>
      <c r="F39" s="137">
        <f>D39*E39</f>
        <v>0</v>
      </c>
    </row>
    <row r="40" spans="1:23" ht="105.75" thickBot="1" x14ac:dyDescent="0.3">
      <c r="A40" s="220">
        <v>16</v>
      </c>
      <c r="B40" s="221" t="s">
        <v>283</v>
      </c>
      <c r="C40" s="222" t="s">
        <v>4</v>
      </c>
      <c r="D40" s="195">
        <v>1</v>
      </c>
      <c r="E40" s="224"/>
      <c r="F40" s="111">
        <f t="shared" ref="F40" si="6">D40*E40</f>
        <v>0</v>
      </c>
      <c r="G40" s="9"/>
      <c r="K40" s="7"/>
      <c r="N40" s="8"/>
      <c r="Q40" s="7"/>
      <c r="T40" s="7"/>
      <c r="W40" s="7"/>
    </row>
    <row r="41" spans="1:23" ht="19.5" thickBot="1" x14ac:dyDescent="0.3">
      <c r="A41" s="197"/>
      <c r="B41" s="198" t="s">
        <v>284</v>
      </c>
      <c r="C41" s="199"/>
      <c r="D41" s="200"/>
      <c r="E41" s="204"/>
      <c r="F41" s="180">
        <f>SUM(F4:F40)</f>
        <v>0</v>
      </c>
    </row>
    <row r="44" spans="1:23" ht="15.75" x14ac:dyDescent="0.25">
      <c r="B44" s="298" t="s">
        <v>292</v>
      </c>
    </row>
    <row r="45" spans="1:23" x14ac:dyDescent="0.25">
      <c r="B45" s="299"/>
    </row>
    <row r="46" spans="1:23" ht="15.75" x14ac:dyDescent="0.25">
      <c r="B46" s="298" t="s">
        <v>293</v>
      </c>
    </row>
    <row r="47" spans="1:23" x14ac:dyDescent="0.25">
      <c r="B47" s="299"/>
    </row>
    <row r="48" spans="1:23" ht="15.75" x14ac:dyDescent="0.25">
      <c r="B48" s="298" t="s">
        <v>294</v>
      </c>
    </row>
    <row r="49" spans="2:2" x14ac:dyDescent="0.25">
      <c r="B49" s="299"/>
    </row>
    <row r="50" spans="2:2" ht="15.75" x14ac:dyDescent="0.25">
      <c r="B50" s="298" t="s">
        <v>295</v>
      </c>
    </row>
    <row r="51" spans="2:2" x14ac:dyDescent="0.25">
      <c r="B51" s="299"/>
    </row>
    <row r="52" spans="2:2" ht="15.75" x14ac:dyDescent="0.25">
      <c r="B52" s="298" t="s">
        <v>296</v>
      </c>
    </row>
  </sheetData>
  <mergeCells count="14">
    <mergeCell ref="A3:B3"/>
    <mergeCell ref="A35:B35"/>
    <mergeCell ref="E25:E26"/>
    <mergeCell ref="F25:F26"/>
    <mergeCell ref="A24:B24"/>
    <mergeCell ref="A25:A26"/>
    <mergeCell ref="B25:B26"/>
    <mergeCell ref="C25:C26"/>
    <mergeCell ref="D25:D26"/>
    <mergeCell ref="A5:B5"/>
    <mergeCell ref="A6:B6"/>
    <mergeCell ref="A10:C10"/>
    <mergeCell ref="A12:B12"/>
    <mergeCell ref="A14:B14"/>
  </mergeCells>
  <pageMargins left="0.7" right="0.7" top="0.75" bottom="0.75" header="0.3" footer="0.3"/>
  <pageSetup scale="73" fitToHeight="0" orientation="portrait" r:id="rId1"/>
  <headerFooter>
    <oddHeader>&amp;C&amp;"-,Bold"&amp;12&amp;K0430ECModel Police Station Initiative - Falluja Police Station in Falluja City</oddHeader>
    <oddFooter>&amp;L&amp;"-,Bold"&amp;KFF0000Part-5 Rehabilitation of Restaurant&amp;R&amp;"-,Bold"&amp;K0430ECPage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60526-790A-45A4-991E-9F5CE0E52B0B}">
  <sheetPr>
    <tabColor rgb="FFFFFF00"/>
    <pageSetUpPr fitToPage="1"/>
  </sheetPr>
  <dimension ref="A1:AG32"/>
  <sheetViews>
    <sheetView view="pageBreakPreview" topLeftCell="A22" zoomScale="85" zoomScaleNormal="100" zoomScaleSheetLayoutView="85" workbookViewId="0">
      <selection activeCell="B38" sqref="B38"/>
    </sheetView>
  </sheetViews>
  <sheetFormatPr defaultRowHeight="1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s>
  <sheetData>
    <row r="1" spans="1:33" ht="19.5" customHeight="1" thickBot="1" x14ac:dyDescent="0.3">
      <c r="A1" s="57" t="s">
        <v>288</v>
      </c>
      <c r="B1" s="58"/>
      <c r="C1" s="58"/>
      <c r="D1" s="51"/>
      <c r="E1" s="52"/>
      <c r="F1" s="53"/>
    </row>
    <row r="2" spans="1:33" ht="15.75" x14ac:dyDescent="0.25">
      <c r="A2" s="17" t="s">
        <v>10</v>
      </c>
      <c r="B2" s="18" t="s">
        <v>11</v>
      </c>
      <c r="C2" s="19" t="s">
        <v>12</v>
      </c>
      <c r="D2" s="20" t="s">
        <v>13</v>
      </c>
      <c r="E2" s="21" t="s">
        <v>14</v>
      </c>
      <c r="F2" s="22" t="s">
        <v>15</v>
      </c>
      <c r="G2" s="3"/>
      <c r="H2" s="3"/>
      <c r="I2" s="3"/>
      <c r="J2" s="3"/>
      <c r="K2" s="3"/>
      <c r="L2" s="3"/>
      <c r="M2" s="3"/>
      <c r="N2" s="3"/>
      <c r="O2" s="3"/>
      <c r="P2" s="3"/>
      <c r="Q2" s="3"/>
      <c r="R2" s="3"/>
      <c r="S2" s="3"/>
      <c r="T2" s="3"/>
      <c r="U2" s="3"/>
      <c r="V2" s="3"/>
      <c r="W2" s="3"/>
      <c r="X2" s="3"/>
      <c r="Y2" s="3"/>
      <c r="Z2" s="3"/>
      <c r="AA2" s="3"/>
      <c r="AB2" s="3"/>
      <c r="AC2" s="3"/>
      <c r="AD2" s="3"/>
      <c r="AE2" s="3"/>
      <c r="AF2" s="3"/>
      <c r="AG2" s="3"/>
    </row>
    <row r="3" spans="1:33" ht="18.75" x14ac:dyDescent="0.25">
      <c r="A3" s="255" t="s">
        <v>48</v>
      </c>
      <c r="B3" s="256"/>
      <c r="C3" s="69"/>
      <c r="D3" s="70"/>
      <c r="E3" s="71"/>
      <c r="F3" s="72"/>
      <c r="G3" s="4"/>
    </row>
    <row r="4" spans="1:33" ht="76.5" x14ac:dyDescent="0.25">
      <c r="A4" s="80">
        <v>1</v>
      </c>
      <c r="B4" s="194" t="s">
        <v>278</v>
      </c>
      <c r="C4" s="81" t="s">
        <v>104</v>
      </c>
      <c r="D4" s="81">
        <v>1</v>
      </c>
      <c r="E4" s="195"/>
      <c r="F4" s="90">
        <f t="shared" ref="F4" si="0">D4*E4</f>
        <v>0</v>
      </c>
    </row>
    <row r="5" spans="1:33" ht="18.75" x14ac:dyDescent="0.25">
      <c r="A5" s="253" t="s">
        <v>52</v>
      </c>
      <c r="B5" s="277"/>
      <c r="C5" s="153"/>
      <c r="D5" s="154"/>
      <c r="E5" s="155"/>
      <c r="F5" s="156" t="s">
        <v>17</v>
      </c>
    </row>
    <row r="6" spans="1:33" ht="15.75" x14ac:dyDescent="0.25">
      <c r="A6" s="247" t="s">
        <v>182</v>
      </c>
      <c r="B6" s="248"/>
      <c r="C6" s="84"/>
      <c r="D6" s="85"/>
      <c r="E6" s="86"/>
      <c r="F6" s="87"/>
    </row>
    <row r="7" spans="1:33" ht="195" x14ac:dyDescent="0.25">
      <c r="A7" s="80">
        <v>2</v>
      </c>
      <c r="B7" s="107" t="s">
        <v>183</v>
      </c>
      <c r="C7" s="91"/>
      <c r="D7" s="88"/>
      <c r="E7" s="83"/>
      <c r="F7" s="90"/>
    </row>
    <row r="8" spans="1:33" ht="15.75" x14ac:dyDescent="0.25">
      <c r="A8" s="160" t="s">
        <v>5</v>
      </c>
      <c r="B8" s="56" t="s">
        <v>109</v>
      </c>
      <c r="C8" s="81" t="s">
        <v>1</v>
      </c>
      <c r="D8" s="88">
        <v>50</v>
      </c>
      <c r="E8" s="83"/>
      <c r="F8" s="90">
        <f>D8*E8</f>
        <v>0</v>
      </c>
      <c r="G8" s="4"/>
    </row>
    <row r="9" spans="1:33" ht="18.75" x14ac:dyDescent="0.25">
      <c r="A9" s="253" t="s">
        <v>118</v>
      </c>
      <c r="B9" s="277"/>
      <c r="C9" s="153"/>
      <c r="D9" s="154"/>
      <c r="E9" s="155"/>
      <c r="F9" s="156" t="s">
        <v>17</v>
      </c>
    </row>
    <row r="10" spans="1:33" ht="150" x14ac:dyDescent="0.25">
      <c r="A10" s="80">
        <v>3</v>
      </c>
      <c r="B10" s="56" t="s">
        <v>173</v>
      </c>
      <c r="C10" s="91"/>
      <c r="D10" s="112"/>
      <c r="E10" s="113"/>
      <c r="F10" s="90"/>
    </row>
    <row r="11" spans="1:33" ht="15.75" x14ac:dyDescent="0.25">
      <c r="A11" s="160" t="s">
        <v>5</v>
      </c>
      <c r="B11" s="56" t="s">
        <v>21</v>
      </c>
      <c r="C11" s="81" t="s">
        <v>2</v>
      </c>
      <c r="D11" s="88">
        <v>26</v>
      </c>
      <c r="E11" s="89"/>
      <c r="F11" s="90">
        <f>D11*E11</f>
        <v>0</v>
      </c>
    </row>
    <row r="12" spans="1:33" ht="15.75" x14ac:dyDescent="0.25">
      <c r="A12" s="160" t="s">
        <v>6</v>
      </c>
      <c r="B12" s="56" t="s">
        <v>22</v>
      </c>
      <c r="C12" s="81" t="s">
        <v>2</v>
      </c>
      <c r="D12" s="88">
        <v>18</v>
      </c>
      <c r="E12" s="89"/>
      <c r="F12" s="90">
        <f>D12*E12</f>
        <v>0</v>
      </c>
    </row>
    <row r="13" spans="1:33" ht="15.75" x14ac:dyDescent="0.25">
      <c r="A13" s="205" t="s">
        <v>7</v>
      </c>
      <c r="B13" s="166" t="s">
        <v>184</v>
      </c>
      <c r="C13" s="81" t="s">
        <v>4</v>
      </c>
      <c r="D13" s="81">
        <v>8</v>
      </c>
      <c r="E13" s="195"/>
      <c r="F13" s="90">
        <f>D13*E13</f>
        <v>0</v>
      </c>
    </row>
    <row r="14" spans="1:33" ht="150" x14ac:dyDescent="0.25">
      <c r="A14" s="80">
        <v>4</v>
      </c>
      <c r="B14" s="56" t="s">
        <v>185</v>
      </c>
      <c r="C14" s="81" t="s">
        <v>4</v>
      </c>
      <c r="D14" s="81">
        <v>3</v>
      </c>
      <c r="E14" s="195"/>
      <c r="F14" s="90">
        <f>D14*E14</f>
        <v>0</v>
      </c>
    </row>
    <row r="15" spans="1:33" ht="135" x14ac:dyDescent="0.25">
      <c r="A15" s="80">
        <v>5</v>
      </c>
      <c r="B15" s="56" t="s">
        <v>122</v>
      </c>
      <c r="C15" s="81" t="s">
        <v>4</v>
      </c>
      <c r="D15" s="88">
        <v>3</v>
      </c>
      <c r="E15" s="89"/>
      <c r="F15" s="90">
        <f t="shared" ref="F15" si="1">D15*E15</f>
        <v>0</v>
      </c>
    </row>
    <row r="16" spans="1:33" ht="105" x14ac:dyDescent="0.25">
      <c r="A16" s="80">
        <v>6</v>
      </c>
      <c r="B16" s="56" t="s">
        <v>186</v>
      </c>
      <c r="C16" s="81" t="s">
        <v>4</v>
      </c>
      <c r="D16" s="79">
        <v>3</v>
      </c>
      <c r="E16" s="141"/>
      <c r="F16" s="77">
        <f>D16*E16</f>
        <v>0</v>
      </c>
    </row>
    <row r="17" spans="1:7" x14ac:dyDescent="0.25">
      <c r="A17" s="80">
        <v>7</v>
      </c>
      <c r="B17" s="194" t="s">
        <v>187</v>
      </c>
      <c r="C17" s="81" t="s">
        <v>4</v>
      </c>
      <c r="D17" s="81">
        <v>12</v>
      </c>
      <c r="E17" s="195"/>
      <c r="F17" s="77">
        <f t="shared" ref="F17:F20" si="2">D17*E17</f>
        <v>0</v>
      </c>
    </row>
    <row r="18" spans="1:7" x14ac:dyDescent="0.25">
      <c r="A18" s="80">
        <v>8</v>
      </c>
      <c r="B18" s="194" t="s">
        <v>188</v>
      </c>
      <c r="C18" s="81" t="s">
        <v>4</v>
      </c>
      <c r="D18" s="81">
        <v>36</v>
      </c>
      <c r="E18" s="195"/>
      <c r="F18" s="77">
        <f t="shared" si="2"/>
        <v>0</v>
      </c>
    </row>
    <row r="19" spans="1:7" ht="15.75" x14ac:dyDescent="0.25">
      <c r="A19" s="80">
        <v>9</v>
      </c>
      <c r="B19" s="194" t="s">
        <v>189</v>
      </c>
      <c r="C19" s="81" t="s">
        <v>4</v>
      </c>
      <c r="D19" s="81">
        <v>12</v>
      </c>
      <c r="E19" s="195"/>
      <c r="F19" s="77">
        <f t="shared" si="2"/>
        <v>0</v>
      </c>
      <c r="G19" s="4"/>
    </row>
    <row r="20" spans="1:7" ht="25.5" x14ac:dyDescent="0.25">
      <c r="A20" s="80">
        <v>10</v>
      </c>
      <c r="B20" s="194" t="s">
        <v>190</v>
      </c>
      <c r="C20" s="81" t="s">
        <v>4</v>
      </c>
      <c r="D20" s="81">
        <v>3</v>
      </c>
      <c r="E20" s="195"/>
      <c r="F20" s="132">
        <f t="shared" si="2"/>
        <v>0</v>
      </c>
    </row>
    <row r="21" spans="1:7" ht="19.5" thickBot="1" x14ac:dyDescent="0.3">
      <c r="A21" s="197"/>
      <c r="B21" s="198" t="s">
        <v>191</v>
      </c>
      <c r="C21" s="199"/>
      <c r="D21" s="200"/>
      <c r="E21" s="204"/>
      <c r="F21" s="180">
        <f>SUM(F4:F20)</f>
        <v>0</v>
      </c>
    </row>
    <row r="22" spans="1:7" x14ac:dyDescent="0.25">
      <c r="F22" s="10"/>
    </row>
    <row r="23" spans="1:7" ht="15.75" x14ac:dyDescent="0.25">
      <c r="B23" s="298" t="s">
        <v>292</v>
      </c>
      <c r="F23" s="10"/>
    </row>
    <row r="24" spans="1:7" x14ac:dyDescent="0.25">
      <c r="B24" s="299"/>
      <c r="F24" s="10"/>
    </row>
    <row r="25" spans="1:7" ht="15.75" x14ac:dyDescent="0.25">
      <c r="B25" s="298" t="s">
        <v>293</v>
      </c>
    </row>
    <row r="26" spans="1:7" x14ac:dyDescent="0.25">
      <c r="B26" s="299"/>
    </row>
    <row r="27" spans="1:7" ht="15.75" x14ac:dyDescent="0.25">
      <c r="B27" s="298" t="s">
        <v>294</v>
      </c>
    </row>
    <row r="28" spans="1:7" x14ac:dyDescent="0.25">
      <c r="B28" s="299"/>
    </row>
    <row r="29" spans="1:7" ht="15.75" x14ac:dyDescent="0.25">
      <c r="B29" s="298" t="s">
        <v>295</v>
      </c>
    </row>
    <row r="30" spans="1:7" x14ac:dyDescent="0.25">
      <c r="B30" s="299"/>
    </row>
    <row r="31" spans="1:7" ht="15.75" x14ac:dyDescent="0.25">
      <c r="B31" s="298" t="s">
        <v>296</v>
      </c>
    </row>
    <row r="32" spans="1:7" x14ac:dyDescent="0.25">
      <c r="F32" s="6"/>
    </row>
  </sheetData>
  <mergeCells count="4">
    <mergeCell ref="A5:B5"/>
    <mergeCell ref="A3:B3"/>
    <mergeCell ref="A6:B6"/>
    <mergeCell ref="A9:B9"/>
  </mergeCells>
  <pageMargins left="0.7" right="0.7" top="0.75" bottom="0.75" header="0.3" footer="0.3"/>
  <pageSetup scale="73" fitToHeight="0" orientation="portrait" r:id="rId1"/>
  <headerFooter>
    <oddHeader>&amp;C&amp;"-,Bold"&amp;12&amp;K0430ECModel Police Station Initiative - Falluja Police Station in Falluja City</oddHeader>
    <oddFooter>&amp;L&amp;"-,Bold"&amp;KFF0000Part 6- Rehabilitation of Sanitary Units&amp;R&amp;"-,Bold"&amp;K0430ECPage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E3C44-03BB-47F7-A6A9-07E98E942402}">
  <sheetPr>
    <tabColor rgb="FFFFFF00"/>
    <pageSetUpPr fitToPage="1"/>
  </sheetPr>
  <dimension ref="A1:AG84"/>
  <sheetViews>
    <sheetView view="pageBreakPreview" topLeftCell="A64" zoomScaleNormal="100" zoomScaleSheetLayoutView="100" workbookViewId="0">
      <selection activeCell="B76" sqref="B76:C84"/>
    </sheetView>
  </sheetViews>
  <sheetFormatPr defaultRowHeight="15" x14ac:dyDescent="0.25"/>
  <cols>
    <col min="1" max="1" width="5.140625" style="2" customWidth="1"/>
    <col min="2" max="2" width="68.28515625" customWidth="1"/>
    <col min="3" max="3" width="12" customWidth="1"/>
    <col min="4" max="4" width="10" style="11" customWidth="1"/>
    <col min="5" max="5" width="12" style="12" customWidth="1"/>
    <col min="6" max="6" width="15.85546875" style="1" customWidth="1"/>
  </cols>
  <sheetData>
    <row r="1" spans="1:33" ht="19.5" customHeight="1" thickBot="1" x14ac:dyDescent="0.3">
      <c r="A1" s="57" t="s">
        <v>274</v>
      </c>
      <c r="B1" s="58"/>
      <c r="C1" s="58"/>
      <c r="D1" s="51"/>
      <c r="E1" s="52"/>
      <c r="F1" s="53"/>
    </row>
    <row r="2" spans="1:33" ht="290.25" customHeight="1" thickBot="1" x14ac:dyDescent="0.3">
      <c r="A2" s="295" t="s">
        <v>290</v>
      </c>
      <c r="B2" s="296"/>
      <c r="C2" s="296"/>
      <c r="D2" s="296"/>
      <c r="E2" s="296"/>
      <c r="F2" s="297"/>
    </row>
    <row r="3" spans="1:33" ht="15.75" x14ac:dyDescent="0.25">
      <c r="A3" s="17" t="s">
        <v>10</v>
      </c>
      <c r="B3" s="18" t="s">
        <v>11</v>
      </c>
      <c r="C3" s="19" t="s">
        <v>12</v>
      </c>
      <c r="D3" s="20" t="s">
        <v>13</v>
      </c>
      <c r="E3" s="21" t="s">
        <v>14</v>
      </c>
      <c r="F3" s="22" t="s">
        <v>15</v>
      </c>
      <c r="G3" s="3"/>
      <c r="H3" s="3"/>
      <c r="I3" s="3"/>
      <c r="J3" s="3"/>
      <c r="K3" s="3"/>
      <c r="L3" s="3"/>
      <c r="M3" s="3"/>
      <c r="N3" s="3"/>
      <c r="O3" s="3"/>
      <c r="P3" s="3"/>
      <c r="Q3" s="3"/>
      <c r="R3" s="3"/>
      <c r="S3" s="3"/>
      <c r="T3" s="3"/>
      <c r="U3" s="3"/>
      <c r="V3" s="3"/>
      <c r="W3" s="3"/>
      <c r="X3" s="3"/>
      <c r="Y3" s="3"/>
      <c r="Z3" s="3"/>
      <c r="AA3" s="3"/>
      <c r="AB3" s="3"/>
      <c r="AC3" s="3"/>
      <c r="AD3" s="3"/>
      <c r="AE3" s="3"/>
      <c r="AF3" s="3"/>
      <c r="AG3" s="3"/>
    </row>
    <row r="4" spans="1:33" ht="18.75" x14ac:dyDescent="0.25">
      <c r="A4" s="253" t="s">
        <v>192</v>
      </c>
      <c r="B4" s="277"/>
      <c r="C4" s="153"/>
      <c r="D4" s="154"/>
      <c r="E4" s="155"/>
      <c r="F4" s="156" t="s">
        <v>17</v>
      </c>
      <c r="G4" s="4"/>
    </row>
    <row r="5" spans="1:33" ht="105" x14ac:dyDescent="0.25">
      <c r="A5" s="220">
        <v>1</v>
      </c>
      <c r="B5" s="221" t="s">
        <v>265</v>
      </c>
      <c r="C5" s="222" t="s">
        <v>4</v>
      </c>
      <c r="D5" s="195">
        <v>3</v>
      </c>
      <c r="E5" s="224"/>
      <c r="F5" s="111">
        <f>D5*E5</f>
        <v>0</v>
      </c>
    </row>
    <row r="6" spans="1:33" ht="105" x14ac:dyDescent="0.25">
      <c r="A6" s="220">
        <v>2</v>
      </c>
      <c r="B6" s="221" t="s">
        <v>266</v>
      </c>
      <c r="C6" s="222" t="s">
        <v>4</v>
      </c>
      <c r="D6" s="195">
        <v>6</v>
      </c>
      <c r="E6" s="224"/>
      <c r="F6" s="111">
        <f>D6*E6</f>
        <v>0</v>
      </c>
    </row>
    <row r="7" spans="1:33" ht="120" x14ac:dyDescent="0.25">
      <c r="A7" s="220">
        <v>3</v>
      </c>
      <c r="B7" s="221" t="s">
        <v>267</v>
      </c>
      <c r="C7" s="222" t="s">
        <v>4</v>
      </c>
      <c r="D7" s="195">
        <v>6</v>
      </c>
      <c r="E7" s="224"/>
      <c r="F7" s="111">
        <f t="shared" ref="F7:F12" si="0">D7*E7</f>
        <v>0</v>
      </c>
    </row>
    <row r="8" spans="1:33" ht="120" x14ac:dyDescent="0.25">
      <c r="A8" s="220">
        <v>4</v>
      </c>
      <c r="B8" s="221" t="s">
        <v>268</v>
      </c>
      <c r="C8" s="222" t="s">
        <v>4</v>
      </c>
      <c r="D8" s="195">
        <v>10</v>
      </c>
      <c r="E8" s="224"/>
      <c r="F8" s="111">
        <f t="shared" si="0"/>
        <v>0</v>
      </c>
    </row>
    <row r="9" spans="1:33" ht="120" x14ac:dyDescent="0.25">
      <c r="A9" s="220">
        <v>5</v>
      </c>
      <c r="B9" s="221" t="s">
        <v>269</v>
      </c>
      <c r="C9" s="222" t="s">
        <v>4</v>
      </c>
      <c r="D9" s="195">
        <v>5</v>
      </c>
      <c r="E9" s="224"/>
      <c r="F9" s="111">
        <f t="shared" si="0"/>
        <v>0</v>
      </c>
    </row>
    <row r="10" spans="1:33" ht="180" x14ac:dyDescent="0.25">
      <c r="A10" s="220">
        <v>6</v>
      </c>
      <c r="B10" s="221" t="s">
        <v>270</v>
      </c>
      <c r="C10" s="222" t="s">
        <v>4</v>
      </c>
      <c r="D10" s="195">
        <v>8</v>
      </c>
      <c r="E10" s="224"/>
      <c r="F10" s="111">
        <f t="shared" si="0"/>
        <v>0</v>
      </c>
    </row>
    <row r="11" spans="1:33" ht="210" x14ac:dyDescent="0.25">
      <c r="A11" s="220">
        <v>7</v>
      </c>
      <c r="B11" s="221" t="s">
        <v>271</v>
      </c>
      <c r="C11" s="222" t="s">
        <v>4</v>
      </c>
      <c r="D11" s="195">
        <v>8</v>
      </c>
      <c r="E11" s="224"/>
      <c r="F11" s="111">
        <f t="shared" si="0"/>
        <v>0</v>
      </c>
    </row>
    <row r="12" spans="1:33" ht="105" x14ac:dyDescent="0.25">
      <c r="A12" s="220">
        <v>8</v>
      </c>
      <c r="B12" s="221" t="s">
        <v>272</v>
      </c>
      <c r="C12" s="222" t="s">
        <v>40</v>
      </c>
      <c r="D12" s="195">
        <v>3</v>
      </c>
      <c r="E12" s="224"/>
      <c r="F12" s="111">
        <f t="shared" si="0"/>
        <v>0</v>
      </c>
    </row>
    <row r="13" spans="1:33" ht="30" x14ac:dyDescent="0.25">
      <c r="A13" s="73">
        <v>9</v>
      </c>
      <c r="B13" s="158" t="s">
        <v>193</v>
      </c>
      <c r="C13" s="206"/>
      <c r="D13" s="206"/>
      <c r="E13" s="206"/>
      <c r="F13" s="207"/>
    </row>
    <row r="14" spans="1:33" ht="45" x14ac:dyDescent="0.25">
      <c r="A14" s="225" t="s">
        <v>149</v>
      </c>
      <c r="B14" s="226" t="s">
        <v>239</v>
      </c>
      <c r="C14" s="239" t="s">
        <v>194</v>
      </c>
      <c r="D14" s="239">
        <v>4</v>
      </c>
      <c r="E14" s="227"/>
      <c r="F14" s="228">
        <f t="shared" ref="F14:F32" si="1">E14*D14</f>
        <v>0</v>
      </c>
    </row>
    <row r="15" spans="1:33" ht="15.75" x14ac:dyDescent="0.25">
      <c r="A15" s="229"/>
      <c r="B15" s="230" t="s">
        <v>240</v>
      </c>
      <c r="C15" s="231"/>
      <c r="D15" s="231"/>
      <c r="E15" s="232"/>
      <c r="F15" s="233"/>
    </row>
    <row r="16" spans="1:33" ht="15.75" x14ac:dyDescent="0.25">
      <c r="A16" s="229"/>
      <c r="B16" s="230" t="s">
        <v>241</v>
      </c>
      <c r="C16" s="231"/>
      <c r="D16" s="231"/>
      <c r="E16" s="232"/>
      <c r="F16" s="233"/>
    </row>
    <row r="17" spans="1:7" ht="15.75" x14ac:dyDescent="0.25">
      <c r="A17" s="229"/>
      <c r="B17" s="230" t="s">
        <v>242</v>
      </c>
      <c r="C17" s="231"/>
      <c r="D17" s="231"/>
      <c r="E17" s="232"/>
      <c r="F17" s="233"/>
    </row>
    <row r="18" spans="1:7" ht="15.75" x14ac:dyDescent="0.25">
      <c r="A18" s="229"/>
      <c r="B18" s="230" t="s">
        <v>243</v>
      </c>
      <c r="C18" s="231"/>
      <c r="D18" s="231"/>
      <c r="E18" s="232"/>
      <c r="F18" s="233"/>
    </row>
    <row r="19" spans="1:7" ht="15.75" x14ac:dyDescent="0.25">
      <c r="A19" s="229"/>
      <c r="B19" s="230" t="s">
        <v>244</v>
      </c>
      <c r="C19" s="231"/>
      <c r="D19" s="231"/>
      <c r="E19" s="232"/>
      <c r="F19" s="233"/>
    </row>
    <row r="20" spans="1:7" ht="15.75" x14ac:dyDescent="0.25">
      <c r="A20" s="229"/>
      <c r="B20" s="230" t="s">
        <v>245</v>
      </c>
      <c r="C20" s="231"/>
      <c r="D20" s="231"/>
      <c r="E20" s="232"/>
      <c r="F20" s="233"/>
      <c r="G20" s="4"/>
    </row>
    <row r="21" spans="1:7" ht="15.75" x14ac:dyDescent="0.25">
      <c r="A21" s="229"/>
      <c r="B21" s="230" t="s">
        <v>246</v>
      </c>
      <c r="C21" s="231"/>
      <c r="D21" s="231"/>
      <c r="E21" s="232"/>
      <c r="F21" s="233"/>
    </row>
    <row r="22" spans="1:7" ht="15.75" x14ac:dyDescent="0.25">
      <c r="A22" s="229"/>
      <c r="B22" s="230" t="s">
        <v>247</v>
      </c>
      <c r="C22" s="231"/>
      <c r="D22" s="231"/>
      <c r="E22" s="232"/>
      <c r="F22" s="233"/>
    </row>
    <row r="23" spans="1:7" ht="15.75" x14ac:dyDescent="0.25">
      <c r="A23" s="229"/>
      <c r="B23" s="230" t="s">
        <v>248</v>
      </c>
      <c r="C23" s="231"/>
      <c r="D23" s="231"/>
      <c r="E23" s="232"/>
      <c r="F23" s="233"/>
    </row>
    <row r="24" spans="1:7" ht="15.75" x14ac:dyDescent="0.25">
      <c r="A24" s="229"/>
      <c r="B24" s="230" t="s">
        <v>249</v>
      </c>
      <c r="C24" s="231"/>
      <c r="D24" s="231"/>
      <c r="E24" s="232"/>
      <c r="F24" s="233"/>
    </row>
    <row r="25" spans="1:7" ht="15.75" x14ac:dyDescent="0.25">
      <c r="A25" s="205" t="s">
        <v>195</v>
      </c>
      <c r="B25" s="208" t="s">
        <v>289</v>
      </c>
      <c r="C25" s="81" t="s">
        <v>194</v>
      </c>
      <c r="D25" s="81">
        <v>2</v>
      </c>
      <c r="E25" s="195"/>
      <c r="F25" s="196">
        <f t="shared" si="1"/>
        <v>0</v>
      </c>
    </row>
    <row r="26" spans="1:7" ht="15.75" x14ac:dyDescent="0.25">
      <c r="A26" s="225" t="s">
        <v>196</v>
      </c>
      <c r="B26" s="226" t="s">
        <v>251</v>
      </c>
      <c r="C26" s="217" t="s">
        <v>194</v>
      </c>
      <c r="D26" s="217">
        <v>2</v>
      </c>
      <c r="E26" s="227"/>
      <c r="F26" s="228">
        <f t="shared" si="1"/>
        <v>0</v>
      </c>
    </row>
    <row r="27" spans="1:7" ht="90" x14ac:dyDescent="0.25">
      <c r="A27" s="234"/>
      <c r="B27" s="235" t="s">
        <v>250</v>
      </c>
      <c r="C27" s="218"/>
      <c r="D27" s="218"/>
      <c r="E27" s="236"/>
      <c r="F27" s="237"/>
    </row>
    <row r="28" spans="1:7" x14ac:dyDescent="0.25">
      <c r="A28" s="73">
        <v>10</v>
      </c>
      <c r="B28" s="208" t="s">
        <v>197</v>
      </c>
      <c r="C28" s="81"/>
      <c r="D28" s="81"/>
      <c r="E28" s="195"/>
      <c r="F28" s="196"/>
    </row>
    <row r="29" spans="1:7" ht="15.75" x14ac:dyDescent="0.25">
      <c r="A29" s="205" t="s">
        <v>149</v>
      </c>
      <c r="B29" s="208" t="s">
        <v>198</v>
      </c>
      <c r="C29" s="81" t="s">
        <v>194</v>
      </c>
      <c r="D29" s="81">
        <v>36</v>
      </c>
      <c r="E29" s="195"/>
      <c r="F29" s="196">
        <f t="shared" ref="F29:F30" si="2">E29*D29</f>
        <v>0</v>
      </c>
    </row>
    <row r="30" spans="1:7" ht="15.75" x14ac:dyDescent="0.25">
      <c r="A30" s="205" t="s">
        <v>195</v>
      </c>
      <c r="B30" s="208" t="s">
        <v>199</v>
      </c>
      <c r="C30" s="81" t="s">
        <v>194</v>
      </c>
      <c r="D30" s="81">
        <v>12</v>
      </c>
      <c r="E30" s="195"/>
      <c r="F30" s="196">
        <f t="shared" si="2"/>
        <v>0</v>
      </c>
    </row>
    <row r="31" spans="1:7" x14ac:dyDescent="0.25">
      <c r="A31" s="73">
        <v>11</v>
      </c>
      <c r="B31" s="208" t="s">
        <v>200</v>
      </c>
      <c r="C31" s="81" t="s">
        <v>194</v>
      </c>
      <c r="D31" s="81">
        <v>150</v>
      </c>
      <c r="E31" s="195"/>
      <c r="F31" s="196">
        <f t="shared" si="1"/>
        <v>0</v>
      </c>
    </row>
    <row r="32" spans="1:7" x14ac:dyDescent="0.25">
      <c r="A32" s="138">
        <v>12</v>
      </c>
      <c r="B32" s="226" t="s">
        <v>201</v>
      </c>
      <c r="C32" s="217" t="s">
        <v>194</v>
      </c>
      <c r="D32" s="217">
        <v>4</v>
      </c>
      <c r="E32" s="227"/>
      <c r="F32" s="228">
        <f t="shared" si="1"/>
        <v>0</v>
      </c>
    </row>
    <row r="33" spans="1:7" ht="30" x14ac:dyDescent="0.25">
      <c r="A33" s="238"/>
      <c r="B33" s="230" t="s">
        <v>252</v>
      </c>
      <c r="C33" s="231"/>
      <c r="D33" s="231"/>
      <c r="E33" s="232"/>
      <c r="F33" s="233"/>
    </row>
    <row r="34" spans="1:7" x14ac:dyDescent="0.25">
      <c r="A34" s="238"/>
      <c r="B34" s="230" t="s">
        <v>253</v>
      </c>
      <c r="C34" s="231"/>
      <c r="D34" s="231"/>
      <c r="E34" s="232"/>
      <c r="F34" s="233"/>
    </row>
    <row r="35" spans="1:7" x14ac:dyDescent="0.25">
      <c r="A35" s="238"/>
      <c r="B35" s="230" t="s">
        <v>254</v>
      </c>
      <c r="C35" s="231"/>
      <c r="D35" s="231"/>
      <c r="E35" s="232"/>
      <c r="F35" s="233"/>
    </row>
    <row r="36" spans="1:7" x14ac:dyDescent="0.25">
      <c r="A36" s="238"/>
      <c r="B36" s="230" t="s">
        <v>255</v>
      </c>
      <c r="C36" s="231"/>
      <c r="D36" s="231"/>
      <c r="E36" s="232"/>
      <c r="F36" s="233"/>
    </row>
    <row r="37" spans="1:7" x14ac:dyDescent="0.25">
      <c r="A37" s="238"/>
      <c r="B37" s="230" t="s">
        <v>256</v>
      </c>
      <c r="C37" s="231"/>
      <c r="D37" s="231"/>
      <c r="E37" s="232"/>
      <c r="F37" s="233"/>
    </row>
    <row r="38" spans="1:7" x14ac:dyDescent="0.25">
      <c r="A38" s="238"/>
      <c r="B38" s="230" t="s">
        <v>257</v>
      </c>
      <c r="C38" s="231"/>
      <c r="D38" s="231"/>
      <c r="E38" s="232"/>
      <c r="F38" s="233"/>
    </row>
    <row r="39" spans="1:7" x14ac:dyDescent="0.25">
      <c r="A39" s="238"/>
      <c r="B39" s="230" t="s">
        <v>258</v>
      </c>
      <c r="C39" s="231"/>
      <c r="D39" s="231"/>
      <c r="E39" s="232"/>
      <c r="F39" s="233"/>
    </row>
    <row r="40" spans="1:7" x14ac:dyDescent="0.25">
      <c r="A40" s="238"/>
      <c r="B40" s="230" t="s">
        <v>259</v>
      </c>
      <c r="C40" s="231"/>
      <c r="D40" s="231"/>
      <c r="E40" s="232"/>
      <c r="F40" s="233"/>
    </row>
    <row r="41" spans="1:7" x14ac:dyDescent="0.25">
      <c r="A41" s="238"/>
      <c r="B41" s="230" t="s">
        <v>260</v>
      </c>
      <c r="C41" s="231"/>
      <c r="D41" s="231"/>
      <c r="E41" s="232"/>
      <c r="F41" s="233"/>
    </row>
    <row r="42" spans="1:7" x14ac:dyDescent="0.25">
      <c r="A42" s="238"/>
      <c r="B42" s="230" t="s">
        <v>261</v>
      </c>
      <c r="C42" s="231"/>
      <c r="D42" s="231"/>
      <c r="E42" s="232"/>
      <c r="F42" s="233"/>
    </row>
    <row r="43" spans="1:7" x14ac:dyDescent="0.25">
      <c r="A43" s="238"/>
      <c r="B43" s="230" t="s">
        <v>262</v>
      </c>
      <c r="C43" s="231"/>
      <c r="D43" s="231"/>
      <c r="E43" s="232"/>
      <c r="F43" s="233"/>
    </row>
    <row r="44" spans="1:7" ht="15.75" x14ac:dyDescent="0.25">
      <c r="A44" s="238"/>
      <c r="B44" s="230" t="s">
        <v>263</v>
      </c>
      <c r="C44" s="231"/>
      <c r="D44" s="231"/>
      <c r="E44" s="232"/>
      <c r="F44" s="233"/>
      <c r="G44" s="4"/>
    </row>
    <row r="45" spans="1:7" ht="60" x14ac:dyDescent="0.25">
      <c r="A45" s="238"/>
      <c r="B45" s="230" t="s">
        <v>264</v>
      </c>
      <c r="C45" s="231"/>
      <c r="D45" s="231"/>
      <c r="E45" s="232"/>
      <c r="F45" s="233"/>
    </row>
    <row r="46" spans="1:7" x14ac:dyDescent="0.25">
      <c r="A46" s="73">
        <v>13</v>
      </c>
      <c r="B46" s="209" t="s">
        <v>202</v>
      </c>
      <c r="C46" s="75"/>
      <c r="D46" s="75"/>
      <c r="E46" s="210"/>
      <c r="F46" s="211"/>
    </row>
    <row r="47" spans="1:7" ht="15.75" x14ac:dyDescent="0.25">
      <c r="A47" s="205" t="s">
        <v>149</v>
      </c>
      <c r="B47" s="194" t="s">
        <v>203</v>
      </c>
      <c r="C47" s="81" t="s">
        <v>40</v>
      </c>
      <c r="D47" s="81">
        <v>20</v>
      </c>
      <c r="E47" s="195"/>
      <c r="F47" s="196">
        <f t="shared" ref="F47:F70" si="3">E47*D47</f>
        <v>0</v>
      </c>
    </row>
    <row r="48" spans="1:7" ht="25.5" x14ac:dyDescent="0.25">
      <c r="A48" s="205" t="s">
        <v>195</v>
      </c>
      <c r="B48" s="194" t="s">
        <v>204</v>
      </c>
      <c r="C48" s="81" t="s">
        <v>40</v>
      </c>
      <c r="D48" s="81">
        <v>10</v>
      </c>
      <c r="E48" s="195"/>
      <c r="F48" s="196">
        <f t="shared" si="3"/>
        <v>0</v>
      </c>
    </row>
    <row r="49" spans="1:6" ht="15.75" x14ac:dyDescent="0.25">
      <c r="A49" s="205" t="s">
        <v>196</v>
      </c>
      <c r="B49" s="194" t="s">
        <v>205</v>
      </c>
      <c r="C49" s="81" t="s">
        <v>206</v>
      </c>
      <c r="D49" s="81">
        <v>50</v>
      </c>
      <c r="E49" s="195"/>
      <c r="F49" s="196">
        <f t="shared" si="3"/>
        <v>0</v>
      </c>
    </row>
    <row r="50" spans="1:6" ht="15.75" x14ac:dyDescent="0.25">
      <c r="A50" s="205" t="s">
        <v>207</v>
      </c>
      <c r="B50" s="194" t="s">
        <v>208</v>
      </c>
      <c r="C50" s="81" t="s">
        <v>40</v>
      </c>
      <c r="D50" s="81">
        <v>10</v>
      </c>
      <c r="E50" s="195"/>
      <c r="F50" s="196">
        <f t="shared" si="3"/>
        <v>0</v>
      </c>
    </row>
    <row r="51" spans="1:6" ht="15.75" x14ac:dyDescent="0.25">
      <c r="A51" s="205" t="s">
        <v>209</v>
      </c>
      <c r="B51" s="194" t="s">
        <v>210</v>
      </c>
      <c r="C51" s="81" t="s">
        <v>40</v>
      </c>
      <c r="D51" s="81">
        <v>10</v>
      </c>
      <c r="E51" s="195"/>
      <c r="F51" s="196">
        <f t="shared" si="3"/>
        <v>0</v>
      </c>
    </row>
    <row r="52" spans="1:6" ht="15.75" x14ac:dyDescent="0.25">
      <c r="A52" s="205" t="s">
        <v>211</v>
      </c>
      <c r="B52" s="194" t="s">
        <v>212</v>
      </c>
      <c r="C52" s="81" t="s">
        <v>206</v>
      </c>
      <c r="D52" s="81">
        <v>25</v>
      </c>
      <c r="E52" s="195"/>
      <c r="F52" s="196">
        <f t="shared" si="3"/>
        <v>0</v>
      </c>
    </row>
    <row r="53" spans="1:6" ht="15.75" x14ac:dyDescent="0.25">
      <c r="A53" s="205" t="s">
        <v>213</v>
      </c>
      <c r="B53" s="194" t="s">
        <v>214</v>
      </c>
      <c r="C53" s="81" t="s">
        <v>206</v>
      </c>
      <c r="D53" s="81">
        <v>6</v>
      </c>
      <c r="E53" s="195"/>
      <c r="F53" s="196">
        <f t="shared" si="3"/>
        <v>0</v>
      </c>
    </row>
    <row r="54" spans="1:6" ht="15.75" x14ac:dyDescent="0.25">
      <c r="A54" s="205" t="s">
        <v>215</v>
      </c>
      <c r="B54" s="194" t="s">
        <v>216</v>
      </c>
      <c r="C54" s="81" t="s">
        <v>206</v>
      </c>
      <c r="D54" s="81">
        <v>6</v>
      </c>
      <c r="E54" s="195"/>
      <c r="F54" s="196">
        <f t="shared" si="3"/>
        <v>0</v>
      </c>
    </row>
    <row r="55" spans="1:6" ht="18.75" x14ac:dyDescent="0.25">
      <c r="A55" s="253" t="s">
        <v>217</v>
      </c>
      <c r="B55" s="277"/>
      <c r="C55" s="153"/>
      <c r="D55" s="154"/>
      <c r="E55" s="155"/>
      <c r="F55" s="156" t="s">
        <v>17</v>
      </c>
    </row>
    <row r="56" spans="1:6" ht="236.25" x14ac:dyDescent="0.25">
      <c r="A56" s="73">
        <v>14</v>
      </c>
      <c r="B56" s="212" t="s">
        <v>218</v>
      </c>
      <c r="C56" s="75"/>
      <c r="D56" s="173"/>
      <c r="E56" s="173"/>
      <c r="F56" s="98"/>
    </row>
    <row r="57" spans="1:6" ht="30" x14ac:dyDescent="0.25">
      <c r="A57" s="213" t="s">
        <v>149</v>
      </c>
      <c r="B57" s="56" t="s">
        <v>219</v>
      </c>
      <c r="C57" s="81" t="s">
        <v>4</v>
      </c>
      <c r="D57" s="94">
        <v>1</v>
      </c>
      <c r="E57" s="94"/>
      <c r="F57" s="111">
        <f>D57*E57</f>
        <v>0</v>
      </c>
    </row>
    <row r="58" spans="1:6" x14ac:dyDescent="0.25">
      <c r="A58" s="213" t="s">
        <v>195</v>
      </c>
      <c r="B58" s="56" t="s">
        <v>220</v>
      </c>
      <c r="C58" s="81" t="s">
        <v>4</v>
      </c>
      <c r="D58" s="94">
        <v>8</v>
      </c>
      <c r="E58" s="94"/>
      <c r="F58" s="111">
        <f>D58*E58</f>
        <v>0</v>
      </c>
    </row>
    <row r="59" spans="1:6" x14ac:dyDescent="0.25">
      <c r="A59" s="213" t="s">
        <v>196</v>
      </c>
      <c r="B59" s="56" t="s">
        <v>221</v>
      </c>
      <c r="C59" s="81" t="s">
        <v>4</v>
      </c>
      <c r="D59" s="94">
        <v>8</v>
      </c>
      <c r="E59" s="94"/>
      <c r="F59" s="111">
        <f t="shared" ref="F59:F61" si="4">D59*E59</f>
        <v>0</v>
      </c>
    </row>
    <row r="60" spans="1:6" ht="18" customHeight="1" x14ac:dyDescent="0.25">
      <c r="A60" s="213" t="s">
        <v>207</v>
      </c>
      <c r="B60" s="56" t="s">
        <v>273</v>
      </c>
      <c r="C60" s="81" t="s">
        <v>4</v>
      </c>
      <c r="D60" s="94">
        <v>1</v>
      </c>
      <c r="E60" s="94"/>
      <c r="F60" s="111">
        <f t="shared" si="4"/>
        <v>0</v>
      </c>
    </row>
    <row r="61" spans="1:6" x14ac:dyDescent="0.25">
      <c r="A61" s="213" t="s">
        <v>209</v>
      </c>
      <c r="B61" s="56" t="s">
        <v>222</v>
      </c>
      <c r="C61" s="81" t="s">
        <v>4</v>
      </c>
      <c r="D61" s="94">
        <v>1</v>
      </c>
      <c r="E61" s="94"/>
      <c r="F61" s="111">
        <f t="shared" si="4"/>
        <v>0</v>
      </c>
    </row>
    <row r="62" spans="1:6" x14ac:dyDescent="0.25">
      <c r="A62" s="73">
        <v>15</v>
      </c>
      <c r="B62" s="214" t="s">
        <v>223</v>
      </c>
      <c r="C62" s="75" t="s">
        <v>4</v>
      </c>
      <c r="D62" s="75">
        <v>1</v>
      </c>
      <c r="E62" s="210"/>
      <c r="F62" s="211">
        <f>E62*D62</f>
        <v>0</v>
      </c>
    </row>
    <row r="63" spans="1:6" ht="15.75" x14ac:dyDescent="0.25">
      <c r="A63" s="80">
        <v>16</v>
      </c>
      <c r="B63" s="56" t="s">
        <v>181</v>
      </c>
      <c r="C63" s="81" t="s">
        <v>4</v>
      </c>
      <c r="D63" s="88">
        <v>25</v>
      </c>
      <c r="E63" s="89"/>
      <c r="F63" s="90">
        <f t="shared" ref="F63:F64" si="5">D63*E63</f>
        <v>0</v>
      </c>
    </row>
    <row r="64" spans="1:6" ht="30" x14ac:dyDescent="0.25">
      <c r="A64" s="80">
        <v>17</v>
      </c>
      <c r="B64" s="56" t="s">
        <v>39</v>
      </c>
      <c r="C64" s="81" t="s">
        <v>4</v>
      </c>
      <c r="D64" s="88">
        <v>6</v>
      </c>
      <c r="E64" s="89"/>
      <c r="F64" s="90">
        <f t="shared" si="5"/>
        <v>0</v>
      </c>
    </row>
    <row r="65" spans="1:6" ht="15.75" x14ac:dyDescent="0.25">
      <c r="A65" s="73">
        <v>18</v>
      </c>
      <c r="B65" s="214" t="s">
        <v>224</v>
      </c>
      <c r="C65" s="75" t="s">
        <v>206</v>
      </c>
      <c r="D65" s="75">
        <v>1</v>
      </c>
      <c r="E65" s="210"/>
      <c r="F65" s="140">
        <f>D65*E65</f>
        <v>0</v>
      </c>
    </row>
    <row r="66" spans="1:6" ht="18.75" x14ac:dyDescent="0.25">
      <c r="A66" s="253" t="s">
        <v>225</v>
      </c>
      <c r="B66" s="277"/>
      <c r="C66" s="153"/>
      <c r="D66" s="154"/>
      <c r="E66" s="155"/>
      <c r="F66" s="156" t="s">
        <v>17</v>
      </c>
    </row>
    <row r="67" spans="1:6" ht="16.149999999999999" customHeight="1" x14ac:dyDescent="0.25">
      <c r="A67" s="80">
        <v>19</v>
      </c>
      <c r="B67" s="243" t="s">
        <v>277</v>
      </c>
      <c r="C67" s="81" t="s">
        <v>4</v>
      </c>
      <c r="D67" s="88">
        <v>1</v>
      </c>
      <c r="E67" s="89"/>
      <c r="F67" s="90">
        <f>D67*E67</f>
        <v>0</v>
      </c>
    </row>
    <row r="68" spans="1:6" ht="15.75" x14ac:dyDescent="0.25">
      <c r="A68" s="80">
        <v>20</v>
      </c>
      <c r="B68" s="243" t="s">
        <v>226</v>
      </c>
      <c r="C68" s="81" t="s">
        <v>227</v>
      </c>
      <c r="D68" s="88">
        <v>10</v>
      </c>
      <c r="E68" s="89"/>
      <c r="F68" s="90">
        <f>D68*E68</f>
        <v>0</v>
      </c>
    </row>
    <row r="69" spans="1:6" x14ac:dyDescent="0.25">
      <c r="A69" s="80">
        <v>21</v>
      </c>
      <c r="B69" s="194" t="s">
        <v>228</v>
      </c>
      <c r="C69" s="81" t="s">
        <v>4</v>
      </c>
      <c r="D69" s="81">
        <v>1</v>
      </c>
      <c r="E69" s="210"/>
      <c r="F69" s="196">
        <f t="shared" si="3"/>
        <v>0</v>
      </c>
    </row>
    <row r="70" spans="1:6" ht="25.5" x14ac:dyDescent="0.25">
      <c r="A70" s="80">
        <v>22</v>
      </c>
      <c r="B70" s="194" t="s">
        <v>229</v>
      </c>
      <c r="C70" s="81" t="s">
        <v>4</v>
      </c>
      <c r="D70" s="81">
        <v>10</v>
      </c>
      <c r="E70" s="210"/>
      <c r="F70" s="196">
        <f t="shared" si="3"/>
        <v>0</v>
      </c>
    </row>
    <row r="71" spans="1:6" ht="105" x14ac:dyDescent="0.25">
      <c r="A71" s="80">
        <v>23</v>
      </c>
      <c r="B71" s="109" t="s">
        <v>230</v>
      </c>
      <c r="C71" s="81" t="s">
        <v>4</v>
      </c>
      <c r="D71" s="88">
        <v>6</v>
      </c>
      <c r="E71" s="89"/>
      <c r="F71" s="90">
        <f>D71*E71</f>
        <v>0</v>
      </c>
    </row>
    <row r="72" spans="1:6" ht="91.5" thickBot="1" x14ac:dyDescent="0.3">
      <c r="A72" s="80">
        <v>24</v>
      </c>
      <c r="B72" s="157" t="s">
        <v>231</v>
      </c>
      <c r="C72" s="152" t="s">
        <v>4</v>
      </c>
      <c r="D72" s="169">
        <v>6</v>
      </c>
      <c r="E72" s="170"/>
      <c r="F72" s="137">
        <f>D72*E72</f>
        <v>0</v>
      </c>
    </row>
    <row r="73" spans="1:6" ht="19.5" thickBot="1" x14ac:dyDescent="0.3">
      <c r="A73" s="197"/>
      <c r="B73" s="198" t="s">
        <v>232</v>
      </c>
      <c r="C73" s="199"/>
      <c r="D73" s="200"/>
      <c r="E73" s="204"/>
      <c r="F73" s="180">
        <f>SUM(F5:F72)</f>
        <v>0</v>
      </c>
    </row>
    <row r="76" spans="1:6" ht="15.75" x14ac:dyDescent="0.25">
      <c r="B76" s="298" t="s">
        <v>292</v>
      </c>
    </row>
    <row r="77" spans="1:6" x14ac:dyDescent="0.25">
      <c r="B77" s="299"/>
    </row>
    <row r="78" spans="1:6" ht="15.75" x14ac:dyDescent="0.25">
      <c r="B78" s="298" t="s">
        <v>293</v>
      </c>
    </row>
    <row r="79" spans="1:6" x14ac:dyDescent="0.25">
      <c r="B79" s="299"/>
    </row>
    <row r="80" spans="1:6" ht="15.75" x14ac:dyDescent="0.25">
      <c r="B80" s="298" t="s">
        <v>294</v>
      </c>
    </row>
    <row r="81" spans="2:2" x14ac:dyDescent="0.25">
      <c r="B81" s="299"/>
    </row>
    <row r="82" spans="2:2" ht="15.75" x14ac:dyDescent="0.25">
      <c r="B82" s="298" t="s">
        <v>295</v>
      </c>
    </row>
    <row r="83" spans="2:2" x14ac:dyDescent="0.25">
      <c r="B83" s="299"/>
    </row>
    <row r="84" spans="2:2" ht="15.75" x14ac:dyDescent="0.25">
      <c r="B84" s="298" t="s">
        <v>296</v>
      </c>
    </row>
  </sheetData>
  <mergeCells count="4">
    <mergeCell ref="A4:B4"/>
    <mergeCell ref="A55:B55"/>
    <mergeCell ref="A66:B66"/>
    <mergeCell ref="A2:F2"/>
  </mergeCells>
  <pageMargins left="0.7" right="0.7" top="0.75" bottom="0.75" header="0.3" footer="0.3"/>
  <pageSetup scale="73" fitToHeight="0" orientation="portrait" r:id="rId1"/>
  <headerFooter>
    <oddHeader>&amp;C&amp;"-,Bold"&amp;12&amp;K0430ECModel Police Station Initiative - Falluja Police Station in Falluja City</oddHeader>
    <oddFooter>&amp;L&amp;"-,Bold"&amp;KFF0000Part 7- Provision Works &amp;R&amp;"-,Bold"&amp;K0430ECPage &amp;P of &amp;N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   Summary</vt:lpstr>
      <vt:lpstr>P1-Inspection and Entrance Room</vt:lpstr>
      <vt:lpstr>P2-Holding Cells Rooms (Men &amp; W</vt:lpstr>
      <vt:lpstr>P3- Sleeping Hall </vt:lpstr>
      <vt:lpstr>P4- Interrogation Rooms</vt:lpstr>
      <vt:lpstr>P5 Rehabilitation of Resturant </vt:lpstr>
      <vt:lpstr>P6- Sanitary Units Works </vt:lpstr>
      <vt:lpstr>P7- Provision Works</vt:lpstr>
      <vt:lpstr>'   Summary'!Print_Area</vt:lpstr>
      <vt:lpstr>'P1-Inspection and Entrance Room'!Print_Area</vt:lpstr>
      <vt:lpstr>'P2-Holding Cells Rooms (Men &amp; W'!Print_Area</vt:lpstr>
      <vt:lpstr>'P3- Sleeping Hall '!Print_Area</vt:lpstr>
      <vt:lpstr>'P4- Interrogation Rooms'!Print_Area</vt:lpstr>
      <vt:lpstr>'P5 Rehabilitation of Resturant '!Print_Area</vt:lpstr>
      <vt:lpstr>'P6- Sanitary Units Works '!Print_Area</vt:lpstr>
      <vt:lpstr>'P7- Provision Works'!Print_Area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Hatim Al-Taee</dc:creator>
  <cp:lastModifiedBy>Dler Mohamad</cp:lastModifiedBy>
  <cp:lastPrinted>2021-09-06T23:58:44Z</cp:lastPrinted>
  <dcterms:created xsi:type="dcterms:W3CDTF">2018-04-28T15:35:14Z</dcterms:created>
  <dcterms:modified xsi:type="dcterms:W3CDTF">2021-10-28T10:21:45Z</dcterms:modified>
</cp:coreProperties>
</file>