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01. MOZ_HEALTH Portfolio\CICOV, Mavalane\"/>
    </mc:Choice>
  </mc:AlternateContent>
  <xr:revisionPtr revIDLastSave="0" documentId="13_ncr:1_{ADDFCB95-5DB7-4530-8526-1AF1CCF01CAE}" xr6:coauthVersionLast="37" xr6:coauthVersionMax="47" xr10:uidLastSave="{00000000-0000-0000-0000-000000000000}"/>
  <bookViews>
    <workbookView xWindow="0" yWindow="0" windowWidth="19200" windowHeight="6940" activeTab="1" xr2:uid="{D825D2EF-160B-467D-8A32-FD65BE12A9AC}"/>
  </bookViews>
  <sheets>
    <sheet name="RESUMO" sheetId="5" r:id="rId1"/>
    <sheet name="PRELIMINARES E GERAIS" sheetId="1" r:id="rId2"/>
    <sheet name="MODULOS PRE FABRICADO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2" l="1"/>
  <c r="I52" i="2"/>
  <c r="F16" i="1"/>
  <c r="F11" i="1"/>
  <c r="F66" i="2"/>
  <c r="F64" i="2"/>
  <c r="F62" i="2"/>
  <c r="F12" i="2" l="1"/>
  <c r="F13" i="2"/>
  <c r="F14" i="2"/>
  <c r="F15" i="2"/>
  <c r="F15" i="1" l="1"/>
  <c r="F40" i="1"/>
  <c r="F41" i="1"/>
  <c r="F42" i="1"/>
  <c r="F29" i="1"/>
  <c r="F28" i="1"/>
  <c r="F27" i="1"/>
  <c r="F36" i="1"/>
  <c r="F35" i="1"/>
  <c r="F34" i="1"/>
  <c r="F33" i="1"/>
  <c r="F56" i="2"/>
  <c r="F54" i="2"/>
  <c r="F52" i="2"/>
  <c r="F46" i="2"/>
  <c r="F44" i="2"/>
  <c r="F42" i="2"/>
  <c r="F36" i="2"/>
  <c r="F35" i="2"/>
  <c r="F34" i="2"/>
  <c r="F33" i="2"/>
  <c r="F32" i="2"/>
  <c r="F22" i="2"/>
  <c r="F26" i="2"/>
  <c r="F25" i="2"/>
  <c r="F24" i="2"/>
  <c r="F23" i="2"/>
  <c r="F16" i="2"/>
  <c r="F22" i="1"/>
  <c r="F21" i="1"/>
  <c r="F20" i="1"/>
  <c r="F14" i="1"/>
  <c r="F12" i="1"/>
  <c r="F48" i="2" l="1"/>
  <c r="F30" i="1"/>
  <c r="F37" i="1"/>
  <c r="F58" i="2"/>
  <c r="F43" i="1"/>
  <c r="F24" i="1"/>
  <c r="F13" i="1"/>
  <c r="F17" i="1" s="1"/>
  <c r="E14" i="5" l="1"/>
  <c r="G28" i="2"/>
  <c r="E15" i="5"/>
  <c r="E16" i="5"/>
  <c r="F45" i="1"/>
  <c r="F11" i="5" s="1"/>
  <c r="F18" i="2"/>
  <c r="E13" i="5" l="1"/>
  <c r="F69" i="2"/>
  <c r="F12" i="5" s="1"/>
  <c r="F18" i="5" s="1"/>
  <c r="F19" i="5" l="1"/>
  <c r="F20" i="5" s="1"/>
  <c r="F21" i="5" l="1"/>
  <c r="F22" i="5" s="1"/>
</calcChain>
</file>

<file path=xl/sharedStrings.xml><?xml version="1.0" encoding="utf-8"?>
<sst xmlns="http://schemas.openxmlformats.org/spreadsheetml/2006/main" count="338" uniqueCount="80">
  <si>
    <t xml:space="preserve">MINISTERIO DA SAUDE </t>
  </si>
  <si>
    <t>UNITED NATIONS DEVELOPMENT PROGRAMME</t>
  </si>
  <si>
    <t>TÍTULO:</t>
  </si>
  <si>
    <t xml:space="preserve">CENTRO DE INTERNAMENTO DE COVID </t>
  </si>
  <si>
    <t>MAPA DE QUANTIDADES</t>
  </si>
  <si>
    <t>(ESTIMATIVAS DE CUSTO)</t>
  </si>
  <si>
    <t xml:space="preserve">CICOV- MAVALANE </t>
  </si>
  <si>
    <t>RESUMO</t>
  </si>
  <si>
    <t>ITEM</t>
  </si>
  <si>
    <t>DESCRIÇÃO</t>
  </si>
  <si>
    <t>UN</t>
  </si>
  <si>
    <t>QUANT.</t>
  </si>
  <si>
    <t>PREÇO TOTAL</t>
  </si>
  <si>
    <t>PRELIMINARES E GERAIS</t>
  </si>
  <si>
    <t>MODULOS PREFABRICADOS</t>
  </si>
  <si>
    <t>Edificio de apoio</t>
  </si>
  <si>
    <t>.2.2</t>
  </si>
  <si>
    <t xml:space="preserve">Edificio de enfermaria </t>
  </si>
  <si>
    <t>Bloco operatorio</t>
  </si>
  <si>
    <t>Morgue</t>
  </si>
  <si>
    <t>Total</t>
  </si>
  <si>
    <t>Iva 17%</t>
  </si>
  <si>
    <t>Total incl. iva</t>
  </si>
  <si>
    <t>Contigencias10%)</t>
  </si>
  <si>
    <t>Grande total</t>
  </si>
  <si>
    <t>NOTA:</t>
  </si>
  <si>
    <t>CENTRO DE INTERNAMENTO DE COVID (CICOV) - MAVALANE</t>
  </si>
  <si>
    <t>PREÇO UNITÁRIO</t>
  </si>
  <si>
    <t xml:space="preserve">Preparacao de projecto executivo das especialidades, incluindo desenhos, calculos, especificacoes tecnicas e fornecimento de catalogos, de acordo com as normas e recomendacoes da OMS para a execucao de unidades sanitarias para doencas respiratorias graves (SARI) </t>
  </si>
  <si>
    <t>vg</t>
  </si>
  <si>
    <t>Limpeza geral  do terreno reservado a construção,  incluindo remoção do lixo para um local a definir pela fiscalização</t>
  </si>
  <si>
    <t>m2</t>
  </si>
  <si>
    <t>Montagem e desmontagem de estaleiro central, com vedacao provisoria, escritorio para a fiscalizacao e instalacoes sanitarias, incluindo mobilização e desmobilização de todos equipamentos de estaleiro e pessoal necessários;  bem como colocação da placa da obra de acordo com o modelo do Dono da Obra e instruções da fiscalização</t>
  </si>
  <si>
    <t xml:space="preserve">Fornecimento das telas finais de todas as especialidades </t>
  </si>
  <si>
    <t>Vg</t>
  </si>
  <si>
    <t>Fornecimento e execução de base para placa de inauguração incluindo placa de mármore e dizeres a definir pelo Dono de Obra</t>
  </si>
  <si>
    <t>un</t>
  </si>
  <si>
    <t>Limpeza e desinfeccao da obra apos conclusao da mesma.</t>
  </si>
  <si>
    <t>Subtotal</t>
  </si>
  <si>
    <t>IMPLANTACAO E MOVIMENTOS DE TERRAS</t>
  </si>
  <si>
    <t>Regularização do terreno nas zonas a implantar as infraestruturas  consoante os desniveis do terreno caso hajam, incluindo aterro com solo de empréstimo,  rega e compactação a 95% MOD AASHTO e todos trabalhos complementares para boa execução da actividade de acordo com a implantação geral do projecto e instrução do fiscal. (Item condicionado as condicoes do relevo a ser observado apos visita dos concorrentes)</t>
  </si>
  <si>
    <t>Tratamento do solo contra  térmites (muchém), xilófagos dentre muitas outras pragas de insectos que assolam a região, com produto bastante forte em toda a área de edificação, incluindo respectivos arruamentos.</t>
  </si>
  <si>
    <t>Implantacao da obra incluindo trabalhos  de Marcação e colocação de cangalhos dos edifícios</t>
  </si>
  <si>
    <t>REDE DE ABASTECIMENTO DE AGUA</t>
  </si>
  <si>
    <t>Fornecimento e montagem de tubagem exterior enterrada em polietileno de alta densidade para ligacao e distribuição de água aos edificios definidos no projecto, incluindo acessórios, fixações, bem como todos os trabalhos necessários.</t>
  </si>
  <si>
    <t>Fornecimento e montagem de deposito de agua de 10.000L, indluindo execucao de base de assentamento em betao, ligacao ao sistema existente com tubagem de polietileno de alta densidade, aplicacao de valvulas de retencao e seccionamento e todos os trabalhos complementares ao bom funcionamento</t>
  </si>
  <si>
    <t>Un</t>
  </si>
  <si>
    <t>Fornecimento e montagem de bomba de agua com hidropressor para um caudal de 4m3/h e todas as ligacoes necessarias,aplicacao de valvulas de retencao e seccionamento e todos os trabalhos complementares ao bom funcionamento</t>
  </si>
  <si>
    <t>REDE DE ESGOTOS</t>
  </si>
  <si>
    <t>Fornecimento e montagem de tubagem plastica PP-R Ø  200 mm enterrada  para coleta de aguas de limpeza, da area das enfermarias e canalizacao a um dreno isolado, incluindo ralos de pavimento, acessórios de ligacao, bem como todos os trabalhos necessários.</t>
  </si>
  <si>
    <t>Fornecimento e montagem de tubagem plastica uPVC PN6 Ø 75 mm/Ø 110 mm/  enterrada  paraligacao dos esgotos dos edificios ao sistema de esgotos existente, incluindo execucao de caixas de inspeccao, acessórios de ligacao, bem como todos os trabalhos necessários.</t>
  </si>
  <si>
    <t xml:space="preserve">Execucao de canaletas de drenagem de aguas pluviais em betao, incluindo fornecimento de grelhas metalicas e todos os trabalhos necessarios a sua execucao </t>
  </si>
  <si>
    <t>ml</t>
  </si>
  <si>
    <t xml:space="preserve">Construção de dreno de infiltração com 1,5 m de diâmetro e 2,0 m de altura útil,em alvenaria e tampa em betao armado,  incluíndo todos os trabalhos  necessarioa a sua execucao e funcionamento </t>
  </si>
  <si>
    <t>REDE DE ELECTRICIDADE</t>
  </si>
  <si>
    <t>Execucao de rede electrica de ligacao do PT existente ao quadro electrico geral e deste aos quadros parciais dos edificios, incluindo caixas de passagem todos os trabalhos necessarios</t>
  </si>
  <si>
    <t>Fornecimento e montagem de Quadro electrico geral, incluindo , os respectivos fusiveis, ligacao a terra de proteccao e todos os trabalhos necessarios.</t>
  </si>
  <si>
    <t>Fornecimento e montagem de grupo gerador em regime "standby" com arranque automatico (ATS) com uma potencia de 80kw-100KVA</t>
  </si>
  <si>
    <t>SUBTOTAL -PRELIMINARES E GERAIS</t>
  </si>
  <si>
    <t>MODULOS PRE FABRICADOS</t>
  </si>
  <si>
    <t>EDIFICIO DE APOIO</t>
  </si>
  <si>
    <t>Edificio de apoio executado em de modulo pre fabricado, com compartimentacao de acordo com o projecto e especificacoes tecnicas constantes na memorias descritivas dos Termos de referencia.</t>
  </si>
  <si>
    <t>Execucao de Base de assentamento em laje de betao armado, elevado a 60cm do solo, com rampa de acesso e escadaria, de acordo com o projecto, incluindo,  movimentos de terra, fundacoes e todos os trabalhos complementares.</t>
  </si>
  <si>
    <t>Fornecimento e montagem de modulo prefabricado  com cerca de 220 m2 de acordo com as dimencoes e especificacoes do projecto. Incluindo transporte, caixilharia,  instalacoes tecnicas e HAVAC e  todos os trabalhos complementares e  de acabamento para o seu bom funcionamento.</t>
  </si>
  <si>
    <t>Execucao de cobertura em chapa IBS assente sobre uma estrutura asnas e madres de perfis metalicos.</t>
  </si>
  <si>
    <t>EDIFICIO DE ENFERMARIA</t>
  </si>
  <si>
    <t>Edificio de enfermaria executado em de modulo pre fabricado, com compartimentacao de acordo com o projecto e especificacoes tecnicas constantes na memorias descritivas dos Termos de referencia.</t>
  </si>
  <si>
    <t>Fornecimento e montagem de modulo prefabricado  com cerca de 250 m2 de acordo com as dimencoes e especificacoes do projecto. Incluindo transporte, caixilharia,  instalacoes tecnicas e  todos os trabalhos complementares e  de acabamento para o seu bom funcionamento.</t>
  </si>
  <si>
    <t>MATERINDADE</t>
  </si>
  <si>
    <t>Edificio de Maternidade executado em de modulo pre fabricado, com compartimentacao de acordo com o projecto e especificacoes tecnicas constantes na memorias descritivas dos Termos de referencia.</t>
  </si>
  <si>
    <t>Fornecimento e montagem de modulo prefabricado  com cerca de 115 m2 de acordo com as dimencoes e especificacoes do projecto. Incluindo transporte, caixilharia,  instalacoes tecnicas e  todos os trabalhos complementares e  de acabamento para o seu bom funcionamento.</t>
  </si>
  <si>
    <t>Execucao de cobertura em chapa IBR assente sobre uma estrutura asnas e madres de perfis metalicos.</t>
  </si>
  <si>
    <t>BLOCO OPERATORIO</t>
  </si>
  <si>
    <t>Edificio do Bloco operatorio executado em de modulo pre fabricado, com compartimentacao de acordo com o projecto e especificacoes tecnicas constantes na memorias descritivas dos Termos de referencia.</t>
  </si>
  <si>
    <t>MORGUE</t>
  </si>
  <si>
    <t>Edificio da Morgue executado em de modulo pre fabricado, com compartimentacao de acordo com o projecto e especificacoes tecnicas constantes na memorias descritivas dos Termos de referencia.</t>
  </si>
  <si>
    <t>Fornecimento e montagem de modulo prefabricado  com cerca de 30 m2 de acordo com as dimencoes e especificacoes do projecto. Incluindo transporte, caixilharia,  instalacoes tecnicas e  todos os trabalhos complementares e  de acabamento para o seu bom funcionamento.</t>
  </si>
  <si>
    <t>SANITARIOS</t>
  </si>
  <si>
    <t>Edificio de sanitarios da enfermaria tenda executado em de modulo pre fabricado, com compartimentacao de acordo com o projecto e especificacoes tecnicas constantes na memorias descritivas dos Termos de referencia.</t>
  </si>
  <si>
    <t>SUBTOTAL - MODULOS PREFABRICADOS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</si>
</sst>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1"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b/>
      <sz val="9"/>
      <color theme="1"/>
      <name val="Arial Narrow"/>
      <family val="2"/>
    </font>
    <font>
      <b/>
      <sz val="9"/>
      <color rgb="FF793141"/>
      <name val="Arial Narrow"/>
      <family val="2"/>
    </font>
    <font>
      <b/>
      <sz val="11"/>
      <name val="Arial Narrow"/>
      <family val="2"/>
    </font>
    <font>
      <sz val="10"/>
      <name val="Tahoma"/>
      <family val="2"/>
    </font>
    <font>
      <b/>
      <sz val="11"/>
      <color theme="0"/>
      <name val="Arial Narrow"/>
      <family val="2"/>
    </font>
    <font>
      <b/>
      <sz val="10"/>
      <name val="Tahoma"/>
      <family val="2"/>
    </font>
    <font>
      <b/>
      <sz val="11"/>
      <color theme="1"/>
      <name val="Calibri"/>
      <family val="2"/>
      <scheme val="minor"/>
    </font>
    <font>
      <b/>
      <sz val="10"/>
      <color indexed="8"/>
      <name val="Arial Narrow"/>
      <family val="2"/>
    </font>
    <font>
      <sz val="16"/>
      <name val="Arial Narrow"/>
      <family val="2"/>
    </font>
    <font>
      <sz val="12"/>
      <name val="Arial Narrow"/>
      <family val="2"/>
    </font>
    <font>
      <b/>
      <sz val="14"/>
      <name val="Arial Narrow"/>
      <family val="2"/>
    </font>
    <font>
      <b/>
      <sz val="12"/>
      <color theme="1"/>
      <name val="Arial Narrow"/>
      <family val="2"/>
    </font>
    <font>
      <b/>
      <sz val="12"/>
      <name val="Arial Narrow"/>
      <family val="2"/>
    </font>
    <font>
      <b/>
      <sz val="13"/>
      <name val="Arial Narrow"/>
      <family val="2"/>
    </font>
    <font>
      <b/>
      <sz val="16"/>
      <name val="Arial Narrow"/>
      <family val="2"/>
    </font>
    <font>
      <sz val="12"/>
      <name val="Tahoma"/>
      <family val="2"/>
    </font>
    <font>
      <b/>
      <sz val="10"/>
      <color rgb="FFFF0000"/>
      <name val="Arial Narrow"/>
      <family val="2"/>
      <charset val="204"/>
    </font>
  </fonts>
  <fills count="6">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793141"/>
      </right>
      <top style="medium">
        <color indexed="64"/>
      </top>
      <bottom style="medium">
        <color indexed="64"/>
      </bottom>
      <diagonal/>
    </border>
    <border>
      <left style="thin">
        <color rgb="FF793141"/>
      </left>
      <right style="medium">
        <color indexed="64"/>
      </right>
      <top style="medium">
        <color indexed="64"/>
      </top>
      <bottom style="medium">
        <color indexed="64"/>
      </bottom>
      <diagonal/>
    </border>
    <border>
      <left style="thin">
        <color rgb="FF793141"/>
      </left>
      <right style="thin">
        <color rgb="FF793141"/>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2" fontId="3" fillId="0" borderId="0" xfId="0" applyNumberFormat="1" applyFont="1" applyAlignment="1">
      <alignment vertical="center"/>
    </xf>
    <xf numFmtId="4" fontId="2" fillId="0" borderId="1" xfId="0" applyNumberFormat="1" applyFont="1" applyBorder="1" applyAlignment="1">
      <alignment horizontal="right" vertical="center" wrapText="1"/>
    </xf>
    <xf numFmtId="4" fontId="2" fillId="0" borderId="1" xfId="0" applyNumberFormat="1" applyFont="1" applyBorder="1" applyAlignment="1">
      <alignment horizontal="center" vertical="center" wrapText="1"/>
    </xf>
    <xf numFmtId="164" fontId="2" fillId="0" borderId="1" xfId="1" applyFont="1" applyFill="1" applyBorder="1" applyAlignment="1">
      <alignment horizontal="center" vertical="center" wrapText="1"/>
    </xf>
    <xf numFmtId="2" fontId="7" fillId="0" borderId="0" xfId="0" applyNumberFormat="1" applyFont="1" applyAlignment="1">
      <alignment wrapText="1"/>
    </xf>
    <xf numFmtId="0" fontId="3" fillId="0" borderId="0" xfId="0" applyFont="1" applyAlignment="1">
      <alignment horizontal="center" vertical="center"/>
    </xf>
    <xf numFmtId="4" fontId="3" fillId="0" borderId="2" xfId="0" applyNumberFormat="1" applyFont="1" applyBorder="1" applyAlignment="1">
      <alignment horizontal="justify" vertical="center" wrapText="1"/>
    </xf>
    <xf numFmtId="165" fontId="3" fillId="4" borderId="2" xfId="0" applyNumberFormat="1" applyFont="1" applyFill="1" applyBorder="1" applyAlignment="1">
      <alignment horizontal="right" vertical="center"/>
    </xf>
    <xf numFmtId="4" fontId="2" fillId="0" borderId="2" xfId="0" applyNumberFormat="1" applyFont="1" applyBorder="1" applyAlignment="1">
      <alignment horizontal="right" vertical="center" wrapText="1"/>
    </xf>
    <xf numFmtId="4" fontId="3" fillId="0" borderId="2" xfId="0" applyNumberFormat="1" applyFont="1" applyBorder="1" applyAlignment="1">
      <alignment horizontal="center" vertical="center" wrapText="1"/>
    </xf>
    <xf numFmtId="164" fontId="3" fillId="4" borderId="2" xfId="1" applyFont="1" applyFill="1" applyBorder="1" applyAlignment="1">
      <alignment horizontal="center" vertical="center"/>
    </xf>
    <xf numFmtId="164" fontId="3" fillId="0" borderId="2" xfId="1" applyFont="1" applyFill="1" applyBorder="1" applyAlignment="1">
      <alignment vertical="center"/>
    </xf>
    <xf numFmtId="2" fontId="9" fillId="0" borderId="0" xfId="0" applyNumberFormat="1" applyFont="1"/>
    <xf numFmtId="2" fontId="7" fillId="0" borderId="0" xfId="0" applyNumberFormat="1" applyFont="1"/>
    <xf numFmtId="164" fontId="3" fillId="0" borderId="2" xfId="1" applyFont="1" applyFill="1" applyBorder="1" applyAlignment="1">
      <alignment horizontal="center" vertical="center"/>
    </xf>
    <xf numFmtId="164" fontId="2" fillId="0" borderId="2" xfId="1" applyFont="1" applyFill="1" applyBorder="1" applyAlignment="1">
      <alignment vertical="center"/>
    </xf>
    <xf numFmtId="164" fontId="2" fillId="0" borderId="0" xfId="1" applyFont="1" applyFill="1" applyBorder="1" applyAlignment="1">
      <alignment horizontal="center" vertical="center" wrapText="1"/>
    </xf>
    <xf numFmtId="4" fontId="11" fillId="4" borderId="2"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164" fontId="2" fillId="0" borderId="2" xfId="1" applyFont="1" applyBorder="1" applyAlignment="1">
      <alignment horizontal="left" vertical="center"/>
    </xf>
    <xf numFmtId="9" fontId="3" fillId="0" borderId="2" xfId="2" applyFont="1" applyFill="1" applyBorder="1" applyAlignment="1">
      <alignment horizontal="center" vertical="center"/>
    </xf>
    <xf numFmtId="0" fontId="3" fillId="0" borderId="0" xfId="0" applyFont="1" applyAlignment="1">
      <alignment vertical="center"/>
    </xf>
    <xf numFmtId="164" fontId="2" fillId="0" borderId="2" xfId="1" applyFont="1" applyFill="1" applyBorder="1" applyAlignment="1">
      <alignment horizontal="center" vertical="center"/>
    </xf>
    <xf numFmtId="4" fontId="3" fillId="0" borderId="0" xfId="0" applyNumberFormat="1" applyFont="1" applyAlignment="1">
      <alignment horizontal="justify"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164" fontId="3" fillId="0" borderId="0" xfId="1" applyFont="1" applyFill="1" applyAlignment="1">
      <alignment horizontal="center" vertical="center"/>
    </xf>
    <xf numFmtId="164" fontId="3" fillId="0" borderId="0" xfId="1" applyFont="1" applyFill="1" applyAlignment="1">
      <alignment vertical="center"/>
    </xf>
    <xf numFmtId="164" fontId="3" fillId="0" borderId="0" xfId="1" applyFont="1" applyAlignment="1">
      <alignment vertical="center"/>
    </xf>
    <xf numFmtId="164" fontId="0" fillId="0" borderId="0" xfId="1" applyFont="1"/>
    <xf numFmtId="2" fontId="2" fillId="0" borderId="0" xfId="0" applyNumberFormat="1" applyFont="1" applyAlignment="1">
      <alignment vertical="center"/>
    </xf>
    <xf numFmtId="164" fontId="10" fillId="0" borderId="0" xfId="1" applyFont="1"/>
    <xf numFmtId="164" fontId="2" fillId="0" borderId="0" xfId="1" applyFont="1" applyAlignment="1">
      <alignment vertical="center"/>
    </xf>
    <xf numFmtId="164" fontId="3" fillId="0" borderId="0" xfId="1" applyFont="1" applyFill="1" applyBorder="1" applyAlignment="1">
      <alignment vertical="center"/>
    </xf>
    <xf numFmtId="165" fontId="3" fillId="4" borderId="3" xfId="0" applyNumberFormat="1" applyFont="1" applyFill="1" applyBorder="1" applyAlignment="1">
      <alignment horizontal="right" vertical="center"/>
    </xf>
    <xf numFmtId="165" fontId="3" fillId="4" borderId="0" xfId="0" applyNumberFormat="1" applyFont="1" applyFill="1" applyAlignment="1">
      <alignment horizontal="right" vertical="center"/>
    </xf>
    <xf numFmtId="164" fontId="3" fillId="4" borderId="0" xfId="1" applyFont="1" applyFill="1" applyBorder="1" applyAlignment="1">
      <alignment horizontal="center" vertical="center"/>
    </xf>
    <xf numFmtId="4" fontId="2" fillId="0" borderId="2" xfId="0" applyNumberFormat="1" applyFont="1" applyBorder="1" applyAlignment="1">
      <alignment horizontal="justify" vertical="center" wrapText="1"/>
    </xf>
    <xf numFmtId="164" fontId="7" fillId="0" borderId="0" xfId="1" applyFont="1"/>
    <xf numFmtId="2" fontId="12" fillId="0" borderId="0" xfId="0" applyNumberFormat="1" applyFont="1" applyAlignment="1">
      <alignment vertical="center"/>
    </xf>
    <xf numFmtId="4" fontId="12" fillId="0" borderId="7" xfId="0" applyNumberFormat="1" applyFont="1" applyBorder="1" applyAlignment="1">
      <alignment horizontal="left" vertical="center" wrapText="1"/>
    </xf>
    <xf numFmtId="4" fontId="12" fillId="0" borderId="0" xfId="0" applyNumberFormat="1" applyFont="1" applyAlignment="1">
      <alignment horizontal="left" vertical="center" wrapText="1"/>
    </xf>
    <xf numFmtId="4" fontId="12" fillId="0" borderId="8" xfId="0" applyNumberFormat="1" applyFont="1" applyBorder="1" applyAlignment="1">
      <alignment horizontal="left" vertical="center" wrapText="1"/>
    </xf>
    <xf numFmtId="4" fontId="12" fillId="0" borderId="0" xfId="0" applyNumberFormat="1" applyFont="1" applyAlignment="1">
      <alignment vertical="center"/>
    </xf>
    <xf numFmtId="4" fontId="12" fillId="0" borderId="8" xfId="0" applyNumberFormat="1" applyFont="1" applyBorder="1" applyAlignment="1">
      <alignment vertical="center"/>
    </xf>
    <xf numFmtId="0" fontId="10" fillId="0" borderId="0" xfId="0" applyFont="1" applyAlignment="1">
      <alignment horizontal="center"/>
    </xf>
    <xf numFmtId="4" fontId="18" fillId="0" borderId="7" xfId="0" applyNumberFormat="1" applyFont="1" applyBorder="1" applyAlignment="1">
      <alignment horizontal="center" vertical="center"/>
    </xf>
    <xf numFmtId="4" fontId="2" fillId="0" borderId="0" xfId="0" applyNumberFormat="1" applyFont="1" applyAlignment="1">
      <alignment horizontal="center" vertical="center"/>
    </xf>
    <xf numFmtId="4" fontId="3" fillId="0" borderId="15" xfId="0" applyNumberFormat="1" applyFont="1" applyBorder="1" applyAlignment="1">
      <alignment horizontal="justify" vertical="center" wrapText="1"/>
    </xf>
    <xf numFmtId="4" fontId="3" fillId="0" borderId="15" xfId="0" applyNumberFormat="1" applyFont="1" applyBorder="1" applyAlignment="1">
      <alignment horizontal="center" vertical="center" wrapText="1"/>
    </xf>
    <xf numFmtId="164" fontId="3" fillId="4" borderId="15" xfId="1" applyFont="1" applyFill="1" applyBorder="1" applyAlignment="1">
      <alignment horizontal="center" vertical="center"/>
    </xf>
    <xf numFmtId="164" fontId="3" fillId="0" borderId="15" xfId="1" applyFont="1" applyFill="1" applyBorder="1" applyAlignment="1">
      <alignment vertical="center"/>
    </xf>
    <xf numFmtId="3" fontId="2" fillId="3" borderId="16" xfId="0" applyNumberFormat="1" applyFont="1" applyFill="1" applyBorder="1" applyAlignment="1">
      <alignment horizontal="right" vertical="center"/>
    </xf>
    <xf numFmtId="4" fontId="2" fillId="0" borderId="0" xfId="0" applyNumberFormat="1" applyFont="1" applyAlignment="1">
      <alignment horizontal="right" vertical="center" wrapText="1"/>
    </xf>
    <xf numFmtId="4" fontId="2" fillId="0" borderId="0" xfId="0" applyNumberFormat="1" applyFont="1" applyAlignment="1">
      <alignment horizontal="center" vertical="center" wrapText="1"/>
    </xf>
    <xf numFmtId="4" fontId="8" fillId="2" borderId="16" xfId="0" applyNumberFormat="1" applyFont="1" applyFill="1" applyBorder="1" applyAlignment="1">
      <alignment horizontal="right" vertical="center" wrapText="1"/>
    </xf>
    <xf numFmtId="4" fontId="8" fillId="2" borderId="17" xfId="0" applyNumberFormat="1" applyFont="1" applyFill="1" applyBorder="1" applyAlignment="1">
      <alignment horizontal="justify" vertical="center" wrapText="1"/>
    </xf>
    <xf numFmtId="4" fontId="8" fillId="2" borderId="17" xfId="0" applyNumberFormat="1" applyFont="1" applyFill="1" applyBorder="1" applyAlignment="1">
      <alignment horizontal="center" vertical="center" wrapText="1"/>
    </xf>
    <xf numFmtId="164" fontId="8" fillId="2" borderId="17" xfId="1" applyFont="1" applyFill="1" applyBorder="1" applyAlignment="1">
      <alignment horizontal="center" vertical="center" wrapText="1"/>
    </xf>
    <xf numFmtId="164" fontId="8" fillId="2" borderId="18" xfId="1" applyFont="1" applyFill="1" applyBorder="1" applyAlignment="1">
      <alignment horizontal="center" vertical="center" wrapText="1"/>
    </xf>
    <xf numFmtId="4" fontId="8" fillId="2" borderId="16" xfId="0" applyNumberFormat="1" applyFont="1" applyFill="1" applyBorder="1" applyAlignment="1">
      <alignment horizontal="center" vertical="center" wrapText="1"/>
    </xf>
    <xf numFmtId="4" fontId="2" fillId="0" borderId="15" xfId="0" applyNumberFormat="1" applyFont="1" applyBorder="1" applyAlignment="1">
      <alignment horizontal="justify" vertical="center" wrapText="1"/>
    </xf>
    <xf numFmtId="4" fontId="2" fillId="3" borderId="16" xfId="0" applyNumberFormat="1" applyFont="1" applyFill="1" applyBorder="1" applyAlignment="1">
      <alignment horizontal="center" vertical="center"/>
    </xf>
    <xf numFmtId="3" fontId="2" fillId="4" borderId="19" xfId="0" applyNumberFormat="1" applyFont="1" applyFill="1" applyBorder="1" applyAlignment="1">
      <alignment horizontal="center" vertical="center"/>
    </xf>
    <xf numFmtId="4" fontId="2" fillId="0" borderId="20" xfId="0" applyNumberFormat="1" applyFont="1" applyBorder="1" applyAlignment="1">
      <alignment horizontal="justify" vertical="center" wrapText="1"/>
    </xf>
    <xf numFmtId="4" fontId="3" fillId="0" borderId="20" xfId="0" applyNumberFormat="1" applyFont="1" applyBorder="1" applyAlignment="1">
      <alignment horizontal="center" vertical="center" wrapText="1"/>
    </xf>
    <xf numFmtId="164" fontId="3" fillId="4" borderId="20" xfId="1" applyFont="1" applyFill="1" applyBorder="1" applyAlignment="1">
      <alignment horizontal="center" vertical="center"/>
    </xf>
    <xf numFmtId="164" fontId="3" fillId="0" borderId="20" xfId="1" applyFont="1" applyFill="1" applyBorder="1" applyAlignment="1">
      <alignment vertical="center"/>
    </xf>
    <xf numFmtId="164" fontId="2" fillId="0" borderId="21" xfId="1" applyFont="1" applyFill="1" applyBorder="1" applyAlignment="1">
      <alignment vertical="center"/>
    </xf>
    <xf numFmtId="3" fontId="2" fillId="4" borderId="22" xfId="0" applyNumberFormat="1" applyFont="1" applyFill="1" applyBorder="1" applyAlignment="1">
      <alignment horizontal="center" vertical="center"/>
    </xf>
    <xf numFmtId="164" fontId="2" fillId="0" borderId="23" xfId="1" applyFont="1" applyFill="1" applyBorder="1" applyAlignment="1">
      <alignment vertical="center"/>
    </xf>
    <xf numFmtId="165" fontId="3" fillId="4" borderId="22" xfId="0" applyNumberFormat="1" applyFont="1" applyFill="1" applyBorder="1" applyAlignment="1">
      <alignment horizontal="right" vertical="center"/>
    </xf>
    <xf numFmtId="164" fontId="3" fillId="0" borderId="23" xfId="1" applyFont="1" applyFill="1" applyBorder="1" applyAlignment="1">
      <alignment vertical="center"/>
    </xf>
    <xf numFmtId="165" fontId="2" fillId="4" borderId="22" xfId="0" applyNumberFormat="1" applyFont="1" applyFill="1" applyBorder="1" applyAlignment="1">
      <alignment horizontal="center" vertical="center"/>
    </xf>
    <xf numFmtId="4" fontId="2" fillId="0" borderId="22"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16" fillId="5" borderId="25" xfId="0" applyNumberFormat="1" applyFont="1" applyFill="1" applyBorder="1" applyAlignment="1">
      <alignment horizontal="right" vertical="center" wrapText="1"/>
    </xf>
    <xf numFmtId="4" fontId="2" fillId="5" borderId="25" xfId="0" applyNumberFormat="1" applyFont="1" applyFill="1" applyBorder="1" applyAlignment="1">
      <alignment horizontal="right" vertical="center" wrapText="1"/>
    </xf>
    <xf numFmtId="4" fontId="16" fillId="5" borderId="26" xfId="0" applyNumberFormat="1" applyFont="1" applyFill="1" applyBorder="1" applyAlignment="1">
      <alignment horizontal="right" vertical="center" wrapText="1"/>
    </xf>
    <xf numFmtId="165" fontId="3" fillId="4" borderId="15" xfId="0" applyNumberFormat="1" applyFont="1" applyFill="1" applyBorder="1" applyAlignment="1">
      <alignment horizontal="right" vertical="center"/>
    </xf>
    <xf numFmtId="164" fontId="3" fillId="0" borderId="15" xfId="1" applyFont="1" applyFill="1" applyBorder="1" applyAlignment="1">
      <alignment horizontal="center" vertical="center"/>
    </xf>
    <xf numFmtId="2" fontId="19" fillId="0" borderId="0" xfId="0" applyNumberFormat="1" applyFont="1"/>
    <xf numFmtId="3" fontId="3" fillId="4" borderId="15" xfId="0" applyNumberFormat="1" applyFont="1" applyFill="1" applyBorder="1" applyAlignment="1">
      <alignment horizontal="right" vertical="center"/>
    </xf>
    <xf numFmtId="4" fontId="13" fillId="0" borderId="0" xfId="0" applyNumberFormat="1" applyFont="1" applyAlignment="1">
      <alignment horizontal="right" vertical="center"/>
    </xf>
    <xf numFmtId="4" fontId="16" fillId="0" borderId="16" xfId="0" applyNumberFormat="1" applyFont="1" applyBorder="1" applyAlignment="1">
      <alignment horizontal="right" vertical="center" wrapText="1"/>
    </xf>
    <xf numFmtId="4" fontId="13" fillId="0" borderId="17" xfId="0" applyNumberFormat="1" applyFont="1" applyBorder="1" applyAlignment="1">
      <alignment horizontal="center" vertical="center" wrapText="1"/>
    </xf>
    <xf numFmtId="4" fontId="13" fillId="0" borderId="17" xfId="0" applyNumberFormat="1" applyFont="1" applyBorder="1" applyAlignment="1">
      <alignment horizontal="center" vertical="center"/>
    </xf>
    <xf numFmtId="164" fontId="13" fillId="0" borderId="17" xfId="1" applyFont="1" applyFill="1" applyBorder="1" applyAlignment="1">
      <alignment horizontal="center" vertical="center"/>
    </xf>
    <xf numFmtId="164" fontId="16" fillId="0" borderId="18" xfId="1" applyFont="1" applyFill="1" applyBorder="1" applyAlignment="1">
      <alignment vertical="center"/>
    </xf>
    <xf numFmtId="4" fontId="3" fillId="0" borderId="0" xfId="0" applyNumberFormat="1" applyFont="1" applyAlignment="1">
      <alignment horizontal="left" vertical="center" wrapText="1"/>
    </xf>
    <xf numFmtId="164" fontId="3" fillId="0" borderId="9" xfId="1" applyFont="1" applyFill="1" applyBorder="1" applyAlignment="1">
      <alignment horizontal="center" vertical="center" wrapText="1"/>
    </xf>
    <xf numFmtId="164" fontId="3" fillId="0" borderId="11" xfId="1" applyFont="1" applyFill="1" applyBorder="1" applyAlignment="1">
      <alignment horizontal="center" vertical="center" wrapText="1"/>
    </xf>
    <xf numFmtId="4" fontId="12" fillId="0" borderId="7" xfId="0" applyNumberFormat="1" applyFont="1" applyBorder="1" applyAlignment="1">
      <alignment horizontal="center" vertical="center"/>
    </xf>
    <xf numFmtId="4" fontId="12" fillId="0" borderId="0" xfId="0" applyNumberFormat="1" applyFont="1" applyAlignment="1">
      <alignment horizontal="center" vertical="center"/>
    </xf>
    <xf numFmtId="4" fontId="12" fillId="0" borderId="7" xfId="0" applyNumberFormat="1" applyFont="1" applyBorder="1" applyAlignment="1">
      <alignment horizontal="center" vertical="center" wrapText="1"/>
    </xf>
    <xf numFmtId="4" fontId="12" fillId="0" borderId="0" xfId="0" applyNumberFormat="1" applyFont="1" applyAlignment="1">
      <alignment horizontal="center" vertical="center" wrapText="1"/>
    </xf>
    <xf numFmtId="4" fontId="16" fillId="3" borderId="17" xfId="0" applyNumberFormat="1" applyFont="1" applyFill="1" applyBorder="1" applyAlignment="1">
      <alignment horizontal="left" vertical="center"/>
    </xf>
    <xf numFmtId="4" fontId="16" fillId="3" borderId="18" xfId="0" applyNumberFormat="1" applyFont="1" applyFill="1" applyBorder="1" applyAlignment="1">
      <alignment horizontal="left" vertical="center"/>
    </xf>
    <xf numFmtId="164" fontId="16" fillId="0" borderId="7" xfId="1" applyFont="1" applyFill="1" applyBorder="1" applyAlignment="1">
      <alignment horizontal="center" wrapText="1"/>
    </xf>
    <xf numFmtId="164" fontId="16" fillId="0" borderId="8" xfId="1" applyFont="1" applyFill="1" applyBorder="1" applyAlignment="1">
      <alignment horizontal="center" wrapText="1"/>
    </xf>
    <xf numFmtId="4" fontId="6" fillId="0" borderId="9" xfId="0" applyNumberFormat="1" applyFont="1" applyBorder="1" applyAlignment="1">
      <alignment horizontal="left" vertical="center" wrapText="1"/>
    </xf>
    <xf numFmtId="4" fontId="6" fillId="0" borderId="1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64" fontId="16" fillId="0" borderId="12" xfId="1" applyFont="1" applyFill="1" applyBorder="1" applyAlignment="1">
      <alignment horizontal="center" wrapText="1"/>
    </xf>
    <xf numFmtId="164" fontId="16" fillId="0" borderId="13" xfId="1" applyFont="1" applyFill="1" applyBorder="1" applyAlignment="1">
      <alignment horizontal="center" wrapText="1"/>
    </xf>
    <xf numFmtId="164" fontId="2" fillId="0" borderId="12" xfId="1" applyFont="1" applyFill="1" applyBorder="1" applyAlignment="1">
      <alignment horizontal="right" vertical="center" wrapText="1"/>
    </xf>
    <xf numFmtId="164" fontId="2" fillId="0" borderId="14" xfId="1" applyFont="1" applyFill="1" applyBorder="1" applyAlignment="1">
      <alignment horizontal="right" vertical="center" wrapText="1"/>
    </xf>
    <xf numFmtId="164" fontId="2" fillId="0" borderId="13" xfId="1" applyFont="1" applyFill="1" applyBorder="1" applyAlignment="1">
      <alignment horizontal="right" vertical="center" wrapText="1"/>
    </xf>
    <xf numFmtId="4" fontId="15" fillId="0" borderId="4" xfId="0" applyNumberFormat="1" applyFont="1" applyBorder="1" applyAlignment="1">
      <alignment horizontal="left" vertical="center" wrapText="1"/>
    </xf>
    <xf numFmtId="4" fontId="15" fillId="0" borderId="5" xfId="0" applyNumberFormat="1" applyFont="1" applyBorder="1" applyAlignment="1">
      <alignment horizontal="left" vertical="center" wrapText="1"/>
    </xf>
    <xf numFmtId="4" fontId="15" fillId="0" borderId="6" xfId="0" applyNumberFormat="1" applyFont="1" applyBorder="1" applyAlignment="1">
      <alignment horizontal="left" vertical="center" wrapText="1"/>
    </xf>
    <xf numFmtId="164" fontId="4" fillId="0" borderId="4" xfId="1" applyFont="1" applyFill="1" applyBorder="1" applyAlignment="1">
      <alignment horizontal="left" wrapText="1"/>
    </xf>
    <xf numFmtId="164" fontId="4" fillId="0" borderId="6" xfId="1" applyFont="1" applyFill="1" applyBorder="1" applyAlignment="1">
      <alignment horizontal="left" wrapText="1"/>
    </xf>
    <xf numFmtId="164" fontId="12" fillId="0" borderId="7" xfId="1" applyFont="1" applyFill="1" applyBorder="1" applyAlignment="1">
      <alignment horizontal="center" vertical="center" wrapText="1"/>
    </xf>
    <xf numFmtId="164" fontId="12" fillId="0" borderId="8" xfId="1" applyFont="1" applyFill="1" applyBorder="1" applyAlignment="1">
      <alignment horizontal="center" vertical="center" wrapText="1"/>
    </xf>
    <xf numFmtId="4" fontId="2" fillId="3" borderId="17" xfId="0" applyNumberFormat="1" applyFont="1" applyFill="1" applyBorder="1" applyAlignment="1">
      <alignment horizontal="left" vertical="center"/>
    </xf>
    <xf numFmtId="4" fontId="2" fillId="3" borderId="18" xfId="0" applyNumberFormat="1" applyFont="1" applyFill="1" applyBorder="1" applyAlignment="1">
      <alignment horizontal="left" vertical="center"/>
    </xf>
    <xf numFmtId="164" fontId="14" fillId="0" borderId="12" xfId="1" applyFont="1" applyFill="1" applyBorder="1" applyAlignment="1">
      <alignment horizontal="center" wrapText="1"/>
    </xf>
    <xf numFmtId="164" fontId="14" fillId="0" borderId="13" xfId="1" applyFont="1" applyFill="1" applyBorder="1" applyAlignment="1">
      <alignment horizontal="center" wrapText="1"/>
    </xf>
    <xf numFmtId="164" fontId="17" fillId="0" borderId="12" xfId="1" applyFont="1" applyFill="1" applyBorder="1" applyAlignment="1">
      <alignment horizontal="right" vertical="center" wrapText="1"/>
    </xf>
    <xf numFmtId="164" fontId="17" fillId="0" borderId="14" xfId="1" applyFont="1" applyFill="1" applyBorder="1" applyAlignment="1">
      <alignment horizontal="right" vertical="center" wrapText="1"/>
    </xf>
    <xf numFmtId="164" fontId="17" fillId="0" borderId="13" xfId="1" applyFont="1" applyFill="1" applyBorder="1" applyAlignment="1">
      <alignment horizontal="right" vertical="center" wrapText="1"/>
    </xf>
    <xf numFmtId="4" fontId="12" fillId="0" borderId="7" xfId="0" applyNumberFormat="1" applyFont="1" applyBorder="1" applyAlignment="1">
      <alignment horizontal="left" vertical="center" wrapText="1"/>
    </xf>
    <xf numFmtId="4" fontId="12" fillId="0" borderId="0" xfId="0" applyNumberFormat="1" applyFont="1" applyAlignment="1">
      <alignment horizontal="left" vertical="center" wrapText="1"/>
    </xf>
    <xf numFmtId="4" fontId="12" fillId="0" borderId="8" xfId="0" applyNumberFormat="1" applyFont="1" applyBorder="1" applyAlignment="1">
      <alignment horizontal="left" vertical="center" wrapText="1"/>
    </xf>
    <xf numFmtId="164" fontId="5" fillId="0" borderId="7" xfId="1" applyFont="1" applyFill="1" applyBorder="1" applyAlignment="1">
      <alignment horizontal="left" wrapText="1"/>
    </xf>
    <xf numFmtId="164" fontId="5" fillId="0" borderId="8" xfId="1" applyFont="1" applyFill="1" applyBorder="1" applyAlignment="1">
      <alignment horizontal="left" wrapText="1"/>
    </xf>
    <xf numFmtId="164" fontId="20" fillId="0" borderId="15" xfId="1" applyFont="1" applyFill="1" applyBorder="1" applyAlignment="1">
      <alignment horizontal="center" vertical="center"/>
    </xf>
    <xf numFmtId="164" fontId="20" fillId="0" borderId="2" xfId="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523874</xdr:colOff>
      <xdr:row>1</xdr:row>
      <xdr:rowOff>152400</xdr:rowOff>
    </xdr:from>
    <xdr:to>
      <xdr:col>1</xdr:col>
      <xdr:colOff>1549058</xdr:colOff>
      <xdr:row>1</xdr:row>
      <xdr:rowOff>1057275</xdr:rowOff>
    </xdr:to>
    <xdr:pic>
      <xdr:nvPicPr>
        <xdr:cNvPr id="2" name="Picture 1">
          <a:extLst>
            <a:ext uri="{FF2B5EF4-FFF2-40B4-BE49-F238E27FC236}">
              <a16:creationId xmlns:a16="http://schemas.microsoft.com/office/drawing/2014/main" id="{98F6B1A2-1A32-4887-80E2-D1EE9F31E77F}"/>
            </a:ext>
          </a:extLst>
        </xdr:cNvPr>
        <xdr:cNvPicPr>
          <a:picLocks noChangeAspect="1"/>
        </xdr:cNvPicPr>
      </xdr:nvPicPr>
      <xdr:blipFill rotWithShape="1">
        <a:blip xmlns:r="http://schemas.openxmlformats.org/officeDocument/2006/relationships" r:embed="rId1" cstate="print"/>
        <a:srcRect r="4705" b="5596"/>
        <a:stretch/>
      </xdr:blipFill>
      <xdr:spPr>
        <a:xfrm>
          <a:off x="904874" y="923925"/>
          <a:ext cx="1025184" cy="904875"/>
        </a:xfrm>
        <a:prstGeom prst="rect">
          <a:avLst/>
        </a:prstGeom>
      </xdr:spPr>
    </xdr:pic>
    <xdr:clientData/>
  </xdr:twoCellAnchor>
  <xdr:twoCellAnchor editAs="oneCell">
    <xdr:from>
      <xdr:col>4</xdr:col>
      <xdr:colOff>47625</xdr:colOff>
      <xdr:row>1</xdr:row>
      <xdr:rowOff>66675</xdr:rowOff>
    </xdr:from>
    <xdr:to>
      <xdr:col>4</xdr:col>
      <xdr:colOff>733425</xdr:colOff>
      <xdr:row>1</xdr:row>
      <xdr:rowOff>1438275</xdr:rowOff>
    </xdr:to>
    <xdr:pic>
      <xdr:nvPicPr>
        <xdr:cNvPr id="3" name="Picture 2">
          <a:extLst>
            <a:ext uri="{FF2B5EF4-FFF2-40B4-BE49-F238E27FC236}">
              <a16:creationId xmlns:a16="http://schemas.microsoft.com/office/drawing/2014/main" id="{125D29E0-4D9F-4AC5-9DF3-BF90F229EA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9875" y="838200"/>
          <a:ext cx="685800"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1028699</xdr:colOff>
      <xdr:row>1</xdr:row>
      <xdr:rowOff>104775</xdr:rowOff>
    </xdr:from>
    <xdr:to>
      <xdr:col>1</xdr:col>
      <xdr:colOff>2053883</xdr:colOff>
      <xdr:row>1</xdr:row>
      <xdr:rowOff>1114425</xdr:rowOff>
    </xdr:to>
    <xdr:pic>
      <xdr:nvPicPr>
        <xdr:cNvPr id="3" name="Picture 2">
          <a:extLst>
            <a:ext uri="{FF2B5EF4-FFF2-40B4-BE49-F238E27FC236}">
              <a16:creationId xmlns:a16="http://schemas.microsoft.com/office/drawing/2014/main" id="{08AB0B50-3667-4ADC-BB89-8D08DC2C20B0}"/>
            </a:ext>
          </a:extLst>
        </xdr:cNvPr>
        <xdr:cNvPicPr>
          <a:picLocks noChangeAspect="1"/>
        </xdr:cNvPicPr>
      </xdr:nvPicPr>
      <xdr:blipFill rotWithShape="1">
        <a:blip xmlns:r="http://schemas.openxmlformats.org/officeDocument/2006/relationships" r:embed="rId1" cstate="print"/>
        <a:srcRect r="4705" b="5596"/>
        <a:stretch/>
      </xdr:blipFill>
      <xdr:spPr>
        <a:xfrm>
          <a:off x="1409699" y="304800"/>
          <a:ext cx="1025184" cy="1009650"/>
        </a:xfrm>
        <a:prstGeom prst="rect">
          <a:avLst/>
        </a:prstGeom>
      </xdr:spPr>
    </xdr:pic>
    <xdr:clientData/>
  </xdr:twoCellAnchor>
  <xdr:twoCellAnchor editAs="oneCell">
    <xdr:from>
      <xdr:col>2</xdr:col>
      <xdr:colOff>171451</xdr:colOff>
      <xdr:row>1</xdr:row>
      <xdr:rowOff>66675</xdr:rowOff>
    </xdr:from>
    <xdr:to>
      <xdr:col>3</xdr:col>
      <xdr:colOff>142876</xdr:colOff>
      <xdr:row>1</xdr:row>
      <xdr:rowOff>1438275</xdr:rowOff>
    </xdr:to>
    <xdr:pic>
      <xdr:nvPicPr>
        <xdr:cNvPr id="4" name="Picture 3">
          <a:extLst>
            <a:ext uri="{FF2B5EF4-FFF2-40B4-BE49-F238E27FC236}">
              <a16:creationId xmlns:a16="http://schemas.microsoft.com/office/drawing/2014/main" id="{2FFC409C-8878-4E1C-805B-9E6E27BA10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33826" y="266700"/>
          <a:ext cx="685800"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1028699</xdr:colOff>
      <xdr:row>1</xdr:row>
      <xdr:rowOff>104775</xdr:rowOff>
    </xdr:from>
    <xdr:to>
      <xdr:col>1</xdr:col>
      <xdr:colOff>2053883</xdr:colOff>
      <xdr:row>1</xdr:row>
      <xdr:rowOff>1162050</xdr:rowOff>
    </xdr:to>
    <xdr:pic>
      <xdr:nvPicPr>
        <xdr:cNvPr id="4" name="Picture 3">
          <a:extLst>
            <a:ext uri="{FF2B5EF4-FFF2-40B4-BE49-F238E27FC236}">
              <a16:creationId xmlns:a16="http://schemas.microsoft.com/office/drawing/2014/main" id="{4BF4A625-FEFC-485B-9706-EE1594C6ABAB}"/>
            </a:ext>
          </a:extLst>
        </xdr:cNvPr>
        <xdr:cNvPicPr>
          <a:picLocks noChangeAspect="1"/>
        </xdr:cNvPicPr>
      </xdr:nvPicPr>
      <xdr:blipFill rotWithShape="1">
        <a:blip xmlns:r="http://schemas.openxmlformats.org/officeDocument/2006/relationships" r:embed="rId1" cstate="print"/>
        <a:srcRect r="4705" b="5596"/>
        <a:stretch/>
      </xdr:blipFill>
      <xdr:spPr>
        <a:xfrm>
          <a:off x="1638299" y="2114550"/>
          <a:ext cx="1025184" cy="1057275"/>
        </a:xfrm>
        <a:prstGeom prst="rect">
          <a:avLst/>
        </a:prstGeom>
      </xdr:spPr>
    </xdr:pic>
    <xdr:clientData/>
  </xdr:twoCellAnchor>
  <xdr:twoCellAnchor editAs="oneCell">
    <xdr:from>
      <xdr:col>2</xdr:col>
      <xdr:colOff>171451</xdr:colOff>
      <xdr:row>1</xdr:row>
      <xdr:rowOff>66675</xdr:rowOff>
    </xdr:from>
    <xdr:to>
      <xdr:col>3</xdr:col>
      <xdr:colOff>142876</xdr:colOff>
      <xdr:row>1</xdr:row>
      <xdr:rowOff>1400175</xdr:rowOff>
    </xdr:to>
    <xdr:pic>
      <xdr:nvPicPr>
        <xdr:cNvPr id="5" name="Picture 4">
          <a:extLst>
            <a:ext uri="{FF2B5EF4-FFF2-40B4-BE49-F238E27FC236}">
              <a16:creationId xmlns:a16="http://schemas.microsoft.com/office/drawing/2014/main" id="{2DB15E62-3E9C-4ACA-8C60-B9B4DFFC4E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81426" y="2076450"/>
          <a:ext cx="685800"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85889-E34D-4C50-BCF2-E10F12130C6F}">
  <dimension ref="A1:L27"/>
  <sheetViews>
    <sheetView zoomScale="115" zoomScaleNormal="115" workbookViewId="0">
      <selection activeCell="H17" sqref="H17"/>
    </sheetView>
  </sheetViews>
  <sheetFormatPr defaultRowHeight="14.5" x14ac:dyDescent="0.35"/>
  <cols>
    <col min="1" max="1" width="10.7265625" style="47" customWidth="1"/>
    <col min="2" max="2" width="40.7265625" customWidth="1"/>
    <col min="3" max="4" width="0" hidden="1" customWidth="1"/>
    <col min="5" max="6" width="25.7265625" customWidth="1"/>
    <col min="8" max="8" width="18.54296875" customWidth="1"/>
    <col min="9" max="9" width="11.54296875" style="31" bestFit="1" customWidth="1"/>
    <col min="12" max="12" width="13.54296875" style="31" customWidth="1"/>
    <col min="13" max="13" width="12.453125" customWidth="1"/>
    <col min="14" max="14" width="14.453125" customWidth="1"/>
    <col min="15" max="15" width="15.453125" customWidth="1"/>
  </cols>
  <sheetData>
    <row r="1" spans="1:12" ht="15" thickBot="1" x14ac:dyDescent="0.4">
      <c r="I1"/>
      <c r="L1"/>
    </row>
    <row r="2" spans="1:12" s="1" customFormat="1" ht="117.75" customHeight="1" thickBot="1" x14ac:dyDescent="0.4">
      <c r="A2" s="105" t="s">
        <v>0</v>
      </c>
      <c r="B2" s="106"/>
      <c r="C2" s="107" t="s">
        <v>1</v>
      </c>
      <c r="D2" s="108"/>
      <c r="E2" s="108"/>
      <c r="F2" s="109"/>
    </row>
    <row r="3" spans="1:12" s="1" customFormat="1" ht="15" customHeight="1" x14ac:dyDescent="0.25">
      <c r="A3" s="110" t="s">
        <v>2</v>
      </c>
      <c r="B3" s="111"/>
      <c r="C3" s="111"/>
      <c r="D3" s="112"/>
      <c r="E3" s="113"/>
      <c r="F3" s="114"/>
    </row>
    <row r="4" spans="1:12" s="41" customFormat="1" ht="15" customHeight="1" x14ac:dyDescent="0.35">
      <c r="A4" s="94" t="s">
        <v>3</v>
      </c>
      <c r="B4" s="95"/>
      <c r="C4" s="45"/>
      <c r="D4" s="46"/>
      <c r="E4" s="115" t="s">
        <v>4</v>
      </c>
      <c r="F4" s="116"/>
    </row>
    <row r="5" spans="1:12" s="1" customFormat="1" ht="15" customHeight="1" x14ac:dyDescent="0.35">
      <c r="A5" s="48"/>
      <c r="B5" s="45"/>
      <c r="C5" s="45"/>
      <c r="D5" s="46"/>
      <c r="E5" s="100" t="s">
        <v>5</v>
      </c>
      <c r="F5" s="101"/>
    </row>
    <row r="6" spans="1:12" s="1" customFormat="1" ht="15" customHeight="1" x14ac:dyDescent="0.35">
      <c r="A6" s="96" t="s">
        <v>6</v>
      </c>
      <c r="B6" s="97"/>
      <c r="C6" s="43"/>
      <c r="D6" s="44"/>
      <c r="E6" s="100" t="s">
        <v>7</v>
      </c>
      <c r="F6" s="101"/>
    </row>
    <row r="7" spans="1:12" s="1" customFormat="1" ht="15" customHeight="1" thickBot="1" x14ac:dyDescent="0.4">
      <c r="A7" s="102"/>
      <c r="B7" s="103"/>
      <c r="C7" s="103"/>
      <c r="D7" s="104"/>
      <c r="E7" s="92"/>
      <c r="F7" s="93"/>
    </row>
    <row r="8" spans="1:12" s="5" customFormat="1" ht="13.5" thickBot="1" x14ac:dyDescent="0.3">
      <c r="A8" s="56"/>
      <c r="B8" s="56"/>
      <c r="C8" s="56"/>
      <c r="D8" s="56"/>
      <c r="E8" s="17"/>
      <c r="F8" s="17"/>
    </row>
    <row r="9" spans="1:12" s="1" customFormat="1" ht="36" customHeight="1" thickBot="1" x14ac:dyDescent="0.4">
      <c r="A9" s="62" t="s">
        <v>8</v>
      </c>
      <c r="B9" s="59" t="s">
        <v>9</v>
      </c>
      <c r="C9" s="59" t="s">
        <v>10</v>
      </c>
      <c r="D9" s="59" t="s">
        <v>11</v>
      </c>
      <c r="E9" s="60"/>
      <c r="F9" s="61" t="s">
        <v>12</v>
      </c>
      <c r="I9" s="30"/>
      <c r="L9" s="30"/>
    </row>
    <row r="10" spans="1:12" s="1" customFormat="1" ht="22.5" customHeight="1" thickBot="1" x14ac:dyDescent="0.4">
      <c r="A10" s="64"/>
      <c r="B10" s="98" t="s">
        <v>7</v>
      </c>
      <c r="C10" s="98"/>
      <c r="D10" s="98"/>
      <c r="E10" s="98"/>
      <c r="F10" s="99"/>
      <c r="G10" s="6"/>
      <c r="I10" s="30"/>
      <c r="L10" s="30"/>
    </row>
    <row r="11" spans="1:12" s="1" customFormat="1" ht="16.5" customHeight="1" x14ac:dyDescent="0.35">
      <c r="A11" s="65">
        <v>1</v>
      </c>
      <c r="B11" s="66" t="s">
        <v>13</v>
      </c>
      <c r="C11" s="67"/>
      <c r="D11" s="68"/>
      <c r="E11" s="69"/>
      <c r="F11" s="70">
        <f>+'PRELIMINARES E GERAIS'!F45</f>
        <v>0</v>
      </c>
      <c r="I11" s="30"/>
      <c r="L11" s="30"/>
    </row>
    <row r="12" spans="1:12" s="1" customFormat="1" ht="13" x14ac:dyDescent="0.35">
      <c r="A12" s="71">
        <v>2</v>
      </c>
      <c r="B12" s="39" t="s">
        <v>14</v>
      </c>
      <c r="C12" s="10"/>
      <c r="D12" s="11"/>
      <c r="E12" s="12"/>
      <c r="F12" s="72">
        <f>+'MODULOS PRE FABRICADOS'!F69</f>
        <v>0</v>
      </c>
      <c r="I12" s="30"/>
      <c r="L12" s="30"/>
    </row>
    <row r="13" spans="1:12" s="1" customFormat="1" ht="13" x14ac:dyDescent="0.35">
      <c r="A13" s="73">
        <v>2.1</v>
      </c>
      <c r="B13" s="7" t="s">
        <v>15</v>
      </c>
      <c r="C13" s="10"/>
      <c r="D13" s="11">
        <v>1</v>
      </c>
      <c r="E13" s="12">
        <f>+'MODULOS PRE FABRICADOS'!F18</f>
        <v>0</v>
      </c>
      <c r="F13" s="72"/>
      <c r="I13" s="30"/>
      <c r="L13" s="30"/>
    </row>
    <row r="14" spans="1:12" s="1" customFormat="1" ht="13" hidden="1" x14ac:dyDescent="0.35">
      <c r="A14" s="73" t="s">
        <v>16</v>
      </c>
      <c r="B14" s="7" t="s">
        <v>17</v>
      </c>
      <c r="C14" s="10"/>
      <c r="D14" s="11">
        <v>9</v>
      </c>
      <c r="E14" s="12">
        <f>+'MODULOS PRE FABRICADOS'!F28</f>
        <v>0</v>
      </c>
      <c r="F14" s="72"/>
      <c r="I14" s="30"/>
      <c r="L14" s="30"/>
    </row>
    <row r="15" spans="1:12" s="1" customFormat="1" ht="13" x14ac:dyDescent="0.35">
      <c r="A15" s="73">
        <v>2.2000000000000002</v>
      </c>
      <c r="B15" s="7" t="s">
        <v>18</v>
      </c>
      <c r="C15" s="10"/>
      <c r="D15" s="11">
        <v>1</v>
      </c>
      <c r="E15" s="12">
        <f>+'MODULOS PRE FABRICADOS'!F48</f>
        <v>0</v>
      </c>
      <c r="F15" s="72"/>
      <c r="I15" s="30"/>
      <c r="L15" s="30"/>
    </row>
    <row r="16" spans="1:12" s="1" customFormat="1" ht="13" x14ac:dyDescent="0.35">
      <c r="A16" s="73">
        <v>2.2999999999999998</v>
      </c>
      <c r="B16" s="7" t="s">
        <v>19</v>
      </c>
      <c r="C16" s="10"/>
      <c r="D16" s="11">
        <v>1</v>
      </c>
      <c r="E16" s="12">
        <f>+'MODULOS PRE FABRICADOS'!F58</f>
        <v>0</v>
      </c>
      <c r="F16" s="72"/>
      <c r="I16" s="30"/>
      <c r="L16" s="30"/>
    </row>
    <row r="17" spans="1:12" s="1" customFormat="1" ht="13" x14ac:dyDescent="0.35">
      <c r="A17" s="75"/>
      <c r="B17" s="7"/>
      <c r="C17" s="10"/>
      <c r="D17" s="11"/>
      <c r="E17" s="12"/>
      <c r="F17" s="74"/>
      <c r="I17" s="30"/>
      <c r="L17" s="30"/>
    </row>
    <row r="18" spans="1:12" s="1" customFormat="1" ht="13" x14ac:dyDescent="0.35">
      <c r="A18" s="76"/>
      <c r="B18" s="18" t="s">
        <v>20</v>
      </c>
      <c r="C18" s="19"/>
      <c r="D18" s="20"/>
      <c r="E18" s="21"/>
      <c r="F18" s="72">
        <f>SUM(F11:F17)</f>
        <v>0</v>
      </c>
      <c r="I18" s="30"/>
      <c r="L18" s="30"/>
    </row>
    <row r="19" spans="1:12" s="1" customFormat="1" ht="13" x14ac:dyDescent="0.35">
      <c r="A19" s="76"/>
      <c r="B19" s="9" t="s">
        <v>21</v>
      </c>
      <c r="C19" s="10"/>
      <c r="D19" s="22"/>
      <c r="E19" s="15"/>
      <c r="F19" s="74">
        <f>0.17*F18</f>
        <v>0</v>
      </c>
      <c r="G19" s="23"/>
      <c r="I19" s="30"/>
      <c r="L19" s="30"/>
    </row>
    <row r="20" spans="1:12" s="1" customFormat="1" ht="13" x14ac:dyDescent="0.35">
      <c r="A20" s="76"/>
      <c r="B20" s="9" t="s">
        <v>22</v>
      </c>
      <c r="C20" s="10"/>
      <c r="D20" s="22"/>
      <c r="E20" s="15"/>
      <c r="F20" s="74">
        <f>+F19+F18</f>
        <v>0</v>
      </c>
      <c r="G20" s="23"/>
      <c r="I20" s="30"/>
      <c r="L20" s="30"/>
    </row>
    <row r="21" spans="1:12" s="1" customFormat="1" ht="13" x14ac:dyDescent="0.35">
      <c r="A21" s="76"/>
      <c r="B21" s="9" t="s">
        <v>23</v>
      </c>
      <c r="C21" s="10"/>
      <c r="D21" s="22"/>
      <c r="E21" s="24"/>
      <c r="F21" s="72">
        <f>F20*0.1</f>
        <v>0</v>
      </c>
      <c r="G21" s="23"/>
      <c r="I21" s="30"/>
      <c r="L21" s="34"/>
    </row>
    <row r="22" spans="1:12" s="1" customFormat="1" ht="16" thickBot="1" x14ac:dyDescent="0.4">
      <c r="A22" s="77"/>
      <c r="B22" s="78" t="s">
        <v>24</v>
      </c>
      <c r="C22" s="79"/>
      <c r="D22" s="79"/>
      <c r="E22" s="79"/>
      <c r="F22" s="80">
        <f>+F21+F20</f>
        <v>0</v>
      </c>
      <c r="G22" s="23"/>
      <c r="I22" s="30"/>
      <c r="L22" s="30"/>
    </row>
    <row r="23" spans="1:12" s="1" customFormat="1" x14ac:dyDescent="0.35">
      <c r="A23" s="49"/>
      <c r="B23" s="25"/>
      <c r="C23" s="26"/>
      <c r="D23" s="27"/>
      <c r="E23" s="28"/>
      <c r="F23" s="29"/>
      <c r="G23" s="23"/>
      <c r="H23" s="32"/>
      <c r="I23" s="33"/>
      <c r="L23" s="30"/>
    </row>
    <row r="24" spans="1:12" s="1" customFormat="1" ht="13" x14ac:dyDescent="0.35">
      <c r="A24" s="49"/>
      <c r="B24" s="91" t="s">
        <v>25</v>
      </c>
      <c r="C24" s="91"/>
      <c r="D24" s="91"/>
      <c r="E24" s="91"/>
      <c r="F24" s="91"/>
      <c r="G24" s="23"/>
      <c r="I24" s="30"/>
      <c r="L24" s="30"/>
    </row>
    <row r="25" spans="1:12" s="1" customFormat="1" ht="13" x14ac:dyDescent="0.35">
      <c r="A25" s="49"/>
      <c r="B25" s="91"/>
      <c r="C25" s="91"/>
      <c r="D25" s="91"/>
      <c r="E25" s="91"/>
      <c r="F25" s="91"/>
      <c r="G25" s="23"/>
      <c r="I25" s="30"/>
      <c r="L25" s="30"/>
    </row>
    <row r="26" spans="1:12" x14ac:dyDescent="0.35">
      <c r="H26" s="1"/>
    </row>
    <row r="27" spans="1:12" x14ac:dyDescent="0.35">
      <c r="H27" s="1"/>
    </row>
  </sheetData>
  <mergeCells count="13">
    <mergeCell ref="A2:B2"/>
    <mergeCell ref="C2:F2"/>
    <mergeCell ref="A3:D3"/>
    <mergeCell ref="E3:F3"/>
    <mergeCell ref="E4:F4"/>
    <mergeCell ref="B24:F25"/>
    <mergeCell ref="E7:F7"/>
    <mergeCell ref="A4:B4"/>
    <mergeCell ref="A6:B6"/>
    <mergeCell ref="B10:F10"/>
    <mergeCell ref="E5:F5"/>
    <mergeCell ref="E6:F6"/>
    <mergeCell ref="A7:D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8963-EBE1-44E8-9E4D-0819A88B0D1E}">
  <dimension ref="A1:G45"/>
  <sheetViews>
    <sheetView tabSelected="1" zoomScaleNormal="100" workbookViewId="0">
      <selection activeCell="D21" sqref="D21"/>
    </sheetView>
  </sheetViews>
  <sheetFormatPr defaultRowHeight="14.5" x14ac:dyDescent="0.35"/>
  <cols>
    <col min="1" max="1" width="5.7265625" customWidth="1"/>
    <col min="2" max="2" width="50.7265625" customWidth="1"/>
    <col min="3" max="3" width="10.7265625" customWidth="1"/>
    <col min="4" max="5" width="15.7265625" customWidth="1"/>
    <col min="6" max="6" width="20.7265625" customWidth="1"/>
  </cols>
  <sheetData>
    <row r="1" spans="1:7" ht="15" thickBot="1" x14ac:dyDescent="0.4"/>
    <row r="2" spans="1:7" s="1" customFormat="1" ht="117.75" customHeight="1" thickBot="1" x14ac:dyDescent="0.45">
      <c r="A2" s="119" t="s">
        <v>0</v>
      </c>
      <c r="B2" s="120"/>
      <c r="C2" s="121" t="s">
        <v>1</v>
      </c>
      <c r="D2" s="122"/>
      <c r="E2" s="122"/>
      <c r="F2" s="123"/>
    </row>
    <row r="3" spans="1:7" s="1" customFormat="1" ht="15" customHeight="1" x14ac:dyDescent="0.25">
      <c r="A3" s="110" t="s">
        <v>2</v>
      </c>
      <c r="B3" s="111"/>
      <c r="C3" s="111"/>
      <c r="D3" s="112"/>
      <c r="E3" s="113"/>
      <c r="F3" s="114"/>
    </row>
    <row r="4" spans="1:7" s="41" customFormat="1" ht="15" customHeight="1" x14ac:dyDescent="0.35">
      <c r="A4" s="124" t="s">
        <v>26</v>
      </c>
      <c r="B4" s="125"/>
      <c r="C4" s="125"/>
      <c r="D4" s="126"/>
      <c r="E4" s="115" t="s">
        <v>4</v>
      </c>
      <c r="F4" s="116"/>
    </row>
    <row r="5" spans="1:7" s="1" customFormat="1" ht="15" customHeight="1" x14ac:dyDescent="0.25">
      <c r="A5" s="124"/>
      <c r="B5" s="125"/>
      <c r="C5" s="125"/>
      <c r="D5" s="126"/>
      <c r="E5" s="127"/>
      <c r="F5" s="128"/>
    </row>
    <row r="6" spans="1:7" s="1" customFormat="1" ht="15" customHeight="1" x14ac:dyDescent="0.35">
      <c r="A6" s="42"/>
      <c r="B6" s="43"/>
      <c r="C6" s="43"/>
      <c r="D6" s="44"/>
      <c r="E6" s="100" t="s">
        <v>13</v>
      </c>
      <c r="F6" s="101"/>
    </row>
    <row r="7" spans="1:7" s="1" customFormat="1" ht="15" customHeight="1" thickBot="1" x14ac:dyDescent="0.4">
      <c r="A7" s="102"/>
      <c r="B7" s="103"/>
      <c r="C7" s="103"/>
      <c r="D7" s="104"/>
      <c r="E7" s="92"/>
      <c r="F7" s="93"/>
    </row>
    <row r="8" spans="1:7" s="5" customFormat="1" ht="13.5" thickBot="1" x14ac:dyDescent="0.3">
      <c r="A8" s="55"/>
      <c r="B8" s="56"/>
      <c r="C8" s="56"/>
      <c r="D8" s="56"/>
      <c r="E8" s="17"/>
      <c r="F8" s="17"/>
    </row>
    <row r="9" spans="1:7" s="1" customFormat="1" ht="36" customHeight="1" thickBot="1" x14ac:dyDescent="0.4">
      <c r="A9" s="57" t="s">
        <v>8</v>
      </c>
      <c r="B9" s="58" t="s">
        <v>9</v>
      </c>
      <c r="C9" s="59" t="s">
        <v>10</v>
      </c>
      <c r="D9" s="59" t="s">
        <v>11</v>
      </c>
      <c r="E9" s="60" t="s">
        <v>27</v>
      </c>
      <c r="F9" s="61" t="s">
        <v>12</v>
      </c>
    </row>
    <row r="10" spans="1:7" s="1" customFormat="1" ht="22.5" customHeight="1" thickBot="1" x14ac:dyDescent="0.4">
      <c r="A10" s="54">
        <v>1</v>
      </c>
      <c r="B10" s="117" t="s">
        <v>13</v>
      </c>
      <c r="C10" s="117"/>
      <c r="D10" s="117"/>
      <c r="E10" s="117"/>
      <c r="F10" s="118"/>
      <c r="G10" s="6"/>
    </row>
    <row r="11" spans="1:7" ht="66.75" customHeight="1" x14ac:dyDescent="0.35">
      <c r="A11">
        <v>1.1000000000000001</v>
      </c>
      <c r="B11" s="50" t="s">
        <v>28</v>
      </c>
      <c r="C11" s="51" t="s">
        <v>29</v>
      </c>
      <c r="D11" s="52">
        <v>1</v>
      </c>
      <c r="E11" s="53"/>
      <c r="F11" s="53">
        <f t="shared" ref="F11:F16" si="0">+E11*D11</f>
        <v>0</v>
      </c>
    </row>
    <row r="12" spans="1:7" ht="26" x14ac:dyDescent="0.35">
      <c r="A12">
        <v>1.2</v>
      </c>
      <c r="B12" s="50" t="s">
        <v>30</v>
      </c>
      <c r="C12" s="51" t="s">
        <v>31</v>
      </c>
      <c r="D12" s="52">
        <v>18000</v>
      </c>
      <c r="E12" s="53"/>
      <c r="F12" s="53">
        <f t="shared" si="0"/>
        <v>0</v>
      </c>
    </row>
    <row r="13" spans="1:7" s="14" customFormat="1" ht="104.25" customHeight="1" x14ac:dyDescent="0.25">
      <c r="A13" s="8">
        <v>1.3</v>
      </c>
      <c r="B13" s="7" t="s">
        <v>32</v>
      </c>
      <c r="C13" s="10" t="s">
        <v>29</v>
      </c>
      <c r="D13" s="11">
        <v>1</v>
      </c>
      <c r="E13" s="12"/>
      <c r="F13" s="12">
        <f t="shared" si="0"/>
        <v>0</v>
      </c>
    </row>
    <row r="14" spans="1:7" x14ac:dyDescent="0.35">
      <c r="A14">
        <v>1.4</v>
      </c>
      <c r="B14" s="7" t="s">
        <v>33</v>
      </c>
      <c r="C14" s="10" t="s">
        <v>34</v>
      </c>
      <c r="D14" s="11">
        <v>1</v>
      </c>
      <c r="E14" s="12"/>
      <c r="F14" s="12">
        <f t="shared" si="0"/>
        <v>0</v>
      </c>
    </row>
    <row r="15" spans="1:7" s="14" customFormat="1" ht="42.75" customHeight="1" x14ac:dyDescent="0.25">
      <c r="A15" s="8">
        <v>1.5</v>
      </c>
      <c r="B15" s="7" t="s">
        <v>35</v>
      </c>
      <c r="C15" s="10" t="s">
        <v>36</v>
      </c>
      <c r="D15" s="15">
        <v>1</v>
      </c>
      <c r="E15" s="12"/>
      <c r="F15" s="12">
        <f t="shared" si="0"/>
        <v>0</v>
      </c>
    </row>
    <row r="16" spans="1:7" x14ac:dyDescent="0.35">
      <c r="A16">
        <v>1.4</v>
      </c>
      <c r="B16" s="7" t="s">
        <v>37</v>
      </c>
      <c r="C16" s="10" t="s">
        <v>34</v>
      </c>
      <c r="D16" s="11">
        <v>1</v>
      </c>
      <c r="E16" s="12"/>
      <c r="F16" s="12">
        <f t="shared" si="0"/>
        <v>0</v>
      </c>
    </row>
    <row r="17" spans="1:7" s="13" customFormat="1" ht="13" x14ac:dyDescent="0.25">
      <c r="A17" s="8"/>
      <c r="B17" s="9" t="s">
        <v>38</v>
      </c>
      <c r="C17" s="10"/>
      <c r="D17" s="11"/>
      <c r="E17" s="12"/>
      <c r="F17" s="16">
        <f>SUM(F11:F16)</f>
        <v>0</v>
      </c>
    </row>
    <row r="18" spans="1:7" ht="15" thickBot="1" x14ac:dyDescent="0.4"/>
    <row r="19" spans="1:7" s="1" customFormat="1" ht="22.5" customHeight="1" thickBot="1" x14ac:dyDescent="0.4">
      <c r="A19" s="54">
        <v>2</v>
      </c>
      <c r="B19" s="117" t="s">
        <v>39</v>
      </c>
      <c r="C19" s="117"/>
      <c r="D19" s="117"/>
      <c r="E19" s="117"/>
      <c r="F19" s="118"/>
      <c r="G19" s="6"/>
    </row>
    <row r="20" spans="1:7" ht="91" x14ac:dyDescent="0.35">
      <c r="A20">
        <v>2.1</v>
      </c>
      <c r="B20" s="50" t="s">
        <v>40</v>
      </c>
      <c r="C20" s="51" t="s">
        <v>31</v>
      </c>
      <c r="D20" s="129">
        <v>500</v>
      </c>
      <c r="E20" s="53"/>
      <c r="F20" s="53">
        <f>+E20*D20</f>
        <v>0</v>
      </c>
    </row>
    <row r="21" spans="1:7" ht="59.25" customHeight="1" x14ac:dyDescent="0.35">
      <c r="A21">
        <v>2.2000000000000002</v>
      </c>
      <c r="B21" s="7" t="s">
        <v>41</v>
      </c>
      <c r="C21" s="10" t="s">
        <v>31</v>
      </c>
      <c r="D21" s="130">
        <v>500</v>
      </c>
      <c r="E21" s="12"/>
      <c r="F21" s="12">
        <f>+E21*D21</f>
        <v>0</v>
      </c>
    </row>
    <row r="22" spans="1:7" ht="26" x14ac:dyDescent="0.35">
      <c r="A22">
        <v>2.2999999999999998</v>
      </c>
      <c r="B22" s="7" t="s">
        <v>42</v>
      </c>
      <c r="C22" s="10" t="s">
        <v>34</v>
      </c>
      <c r="D22" s="11">
        <v>1</v>
      </c>
      <c r="E22" s="12"/>
      <c r="F22" s="12">
        <f>+E22*D22</f>
        <v>0</v>
      </c>
    </row>
    <row r="23" spans="1:7" x14ac:dyDescent="0.35">
      <c r="B23" s="7"/>
      <c r="C23" s="10"/>
      <c r="D23" s="11"/>
      <c r="E23" s="12"/>
      <c r="F23" s="12"/>
    </row>
    <row r="24" spans="1:7" s="13" customFormat="1" ht="13" x14ac:dyDescent="0.25">
      <c r="A24" s="8"/>
      <c r="B24" s="9" t="s">
        <v>38</v>
      </c>
      <c r="C24" s="10"/>
      <c r="D24" s="11"/>
      <c r="E24" s="12"/>
      <c r="F24" s="16">
        <f>SUM(F20:F23)</f>
        <v>0</v>
      </c>
    </row>
    <row r="25" spans="1:7" ht="15" thickBot="1" x14ac:dyDescent="0.4"/>
    <row r="26" spans="1:7" s="1" customFormat="1" ht="22.5" customHeight="1" thickBot="1" x14ac:dyDescent="0.4">
      <c r="A26" s="54">
        <v>3</v>
      </c>
      <c r="B26" s="117" t="s">
        <v>43</v>
      </c>
      <c r="C26" s="117"/>
      <c r="D26" s="117"/>
      <c r="E26" s="117"/>
      <c r="F26" s="118"/>
      <c r="G26" s="6"/>
    </row>
    <row r="27" spans="1:7" s="14" customFormat="1" ht="69" customHeight="1" x14ac:dyDescent="0.25">
      <c r="A27" s="81">
        <v>3.1</v>
      </c>
      <c r="B27" s="50" t="s">
        <v>44</v>
      </c>
      <c r="C27" s="51" t="s">
        <v>34</v>
      </c>
      <c r="D27" s="82">
        <v>1</v>
      </c>
      <c r="E27" s="53"/>
      <c r="F27" s="53">
        <f>+E27*D27</f>
        <v>0</v>
      </c>
    </row>
    <row r="28" spans="1:7" s="14" customFormat="1" ht="84" customHeight="1" x14ac:dyDescent="0.25">
      <c r="A28" s="8">
        <v>3.2</v>
      </c>
      <c r="B28" s="7" t="s">
        <v>45</v>
      </c>
      <c r="C28" s="10" t="s">
        <v>46</v>
      </c>
      <c r="D28" s="15">
        <v>1</v>
      </c>
      <c r="E28" s="12"/>
      <c r="F28" s="12">
        <f>+E28*D28</f>
        <v>0</v>
      </c>
    </row>
    <row r="29" spans="1:7" s="14" customFormat="1" ht="71.25" customHeight="1" x14ac:dyDescent="0.25">
      <c r="A29" s="8">
        <v>3.3</v>
      </c>
      <c r="B29" s="7" t="s">
        <v>47</v>
      </c>
      <c r="C29" s="10" t="s">
        <v>36</v>
      </c>
      <c r="D29" s="11">
        <v>1</v>
      </c>
      <c r="E29" s="12"/>
      <c r="F29" s="12">
        <f>+E29*D29</f>
        <v>0</v>
      </c>
    </row>
    <row r="30" spans="1:7" s="13" customFormat="1" ht="13" x14ac:dyDescent="0.25">
      <c r="A30" s="8"/>
      <c r="B30" s="9" t="s">
        <v>38</v>
      </c>
      <c r="C30" s="10"/>
      <c r="D30" s="11"/>
      <c r="E30" s="12"/>
      <c r="F30" s="16">
        <f>SUM(F27:F29)</f>
        <v>0</v>
      </c>
    </row>
    <row r="31" spans="1:7" ht="15" thickBot="1" x14ac:dyDescent="0.4"/>
    <row r="32" spans="1:7" s="1" customFormat="1" ht="22.5" customHeight="1" thickBot="1" x14ac:dyDescent="0.4">
      <c r="A32" s="54">
        <v>4</v>
      </c>
      <c r="B32" s="117" t="s">
        <v>48</v>
      </c>
      <c r="C32" s="117"/>
      <c r="D32" s="117"/>
      <c r="E32" s="117"/>
      <c r="F32" s="118"/>
      <c r="G32" s="6"/>
    </row>
    <row r="33" spans="1:7" s="14" customFormat="1" ht="69" customHeight="1" x14ac:dyDescent="0.25">
      <c r="A33" s="81">
        <v>4.0999999999999996</v>
      </c>
      <c r="B33" s="50" t="s">
        <v>49</v>
      </c>
      <c r="C33" s="51" t="s">
        <v>34</v>
      </c>
      <c r="D33" s="82">
        <v>1</v>
      </c>
      <c r="E33" s="53"/>
      <c r="F33" s="53">
        <f>+E33*D33</f>
        <v>0</v>
      </c>
    </row>
    <row r="34" spans="1:7" s="14" customFormat="1" ht="69" customHeight="1" x14ac:dyDescent="0.25">
      <c r="A34" s="8">
        <v>4.2</v>
      </c>
      <c r="B34" s="7" t="s">
        <v>50</v>
      </c>
      <c r="C34" s="10" t="s">
        <v>34</v>
      </c>
      <c r="D34" s="15">
        <v>1</v>
      </c>
      <c r="E34" s="12"/>
      <c r="F34" s="12">
        <f>+E34*D34</f>
        <v>0</v>
      </c>
    </row>
    <row r="35" spans="1:7" s="14" customFormat="1" ht="49.5" customHeight="1" x14ac:dyDescent="0.25">
      <c r="A35" s="8">
        <v>4.3</v>
      </c>
      <c r="B35" s="7" t="s">
        <v>51</v>
      </c>
      <c r="C35" s="10" t="s">
        <v>52</v>
      </c>
      <c r="D35" s="15">
        <v>200</v>
      </c>
      <c r="E35" s="12"/>
      <c r="F35" s="12">
        <f>+E35*D35</f>
        <v>0</v>
      </c>
    </row>
    <row r="36" spans="1:7" s="14" customFormat="1" ht="51" customHeight="1" x14ac:dyDescent="0.25">
      <c r="A36" s="8">
        <v>4.4000000000000004</v>
      </c>
      <c r="B36" s="7" t="s">
        <v>53</v>
      </c>
      <c r="C36" s="10" t="s">
        <v>36</v>
      </c>
      <c r="D36" s="15">
        <v>2</v>
      </c>
      <c r="E36" s="12"/>
      <c r="F36" s="12">
        <f>+E36*D36</f>
        <v>0</v>
      </c>
    </row>
    <row r="37" spans="1:7" s="13" customFormat="1" ht="13" x14ac:dyDescent="0.25">
      <c r="A37" s="8"/>
      <c r="B37" s="9" t="s">
        <v>38</v>
      </c>
      <c r="C37" s="10"/>
      <c r="D37" s="11"/>
      <c r="E37" s="12"/>
      <c r="F37" s="16">
        <f>SUM(F33:F36)</f>
        <v>0</v>
      </c>
    </row>
    <row r="38" spans="1:7" ht="15" thickBot="1" x14ac:dyDescent="0.4"/>
    <row r="39" spans="1:7" s="1" customFormat="1" ht="22.5" customHeight="1" thickBot="1" x14ac:dyDescent="0.4">
      <c r="A39" s="54">
        <v>5</v>
      </c>
      <c r="B39" s="117" t="s">
        <v>54</v>
      </c>
      <c r="C39" s="117"/>
      <c r="D39" s="117"/>
      <c r="E39" s="117"/>
      <c r="F39" s="118"/>
      <c r="G39" s="6"/>
    </row>
    <row r="40" spans="1:7" s="14" customFormat="1" ht="54" customHeight="1" x14ac:dyDescent="0.25">
      <c r="A40" s="81">
        <v>5.0999999999999996</v>
      </c>
      <c r="B40" s="50" t="s">
        <v>55</v>
      </c>
      <c r="C40" s="51" t="s">
        <v>34</v>
      </c>
      <c r="D40" s="82">
        <v>1</v>
      </c>
      <c r="E40" s="53"/>
      <c r="F40" s="53">
        <f>+E40*D40</f>
        <v>0</v>
      </c>
    </row>
    <row r="41" spans="1:7" s="14" customFormat="1" ht="39" customHeight="1" x14ac:dyDescent="0.25">
      <c r="A41" s="8">
        <v>5.2</v>
      </c>
      <c r="B41" s="7" t="s">
        <v>56</v>
      </c>
      <c r="C41" s="10" t="s">
        <v>46</v>
      </c>
      <c r="D41" s="15">
        <v>1</v>
      </c>
      <c r="E41" s="12"/>
      <c r="F41" s="12">
        <f>+E41*D41</f>
        <v>0</v>
      </c>
    </row>
    <row r="42" spans="1:7" s="14" customFormat="1" ht="39.75" customHeight="1" x14ac:dyDescent="0.25">
      <c r="A42" s="8">
        <v>5.3</v>
      </c>
      <c r="B42" s="7" t="s">
        <v>57</v>
      </c>
      <c r="C42" s="10" t="s">
        <v>36</v>
      </c>
      <c r="D42" s="11">
        <v>1</v>
      </c>
      <c r="E42" s="12"/>
      <c r="F42" s="12">
        <f>+E42*D42</f>
        <v>0</v>
      </c>
    </row>
    <row r="43" spans="1:7" s="13" customFormat="1" ht="13" x14ac:dyDescent="0.25">
      <c r="A43" s="8"/>
      <c r="B43" s="9" t="s">
        <v>38</v>
      </c>
      <c r="C43" s="10"/>
      <c r="D43" s="11"/>
      <c r="E43" s="12"/>
      <c r="F43" s="16">
        <f>SUM(F40:F42)</f>
        <v>0</v>
      </c>
    </row>
    <row r="44" spans="1:7" ht="15" thickBot="1" x14ac:dyDescent="0.4"/>
    <row r="45" spans="1:7" s="83" customFormat="1" ht="16" thickBot="1" x14ac:dyDescent="0.35">
      <c r="A45" s="85"/>
      <c r="B45" s="86" t="s">
        <v>58</v>
      </c>
      <c r="C45" s="87"/>
      <c r="D45" s="88"/>
      <c r="E45" s="89"/>
      <c r="F45" s="90">
        <f>+F24+F17+F43+F37+F30</f>
        <v>0</v>
      </c>
    </row>
  </sheetData>
  <mergeCells count="16">
    <mergeCell ref="B32:F32"/>
    <mergeCell ref="B26:F26"/>
    <mergeCell ref="B39:F39"/>
    <mergeCell ref="A2:B2"/>
    <mergeCell ref="C2:F2"/>
    <mergeCell ref="A3:D3"/>
    <mergeCell ref="E3:F3"/>
    <mergeCell ref="A4:D4"/>
    <mergeCell ref="E4:F4"/>
    <mergeCell ref="A7:D7"/>
    <mergeCell ref="E7:F7"/>
    <mergeCell ref="B10:F10"/>
    <mergeCell ref="B19:F19"/>
    <mergeCell ref="A5:D5"/>
    <mergeCell ref="E5:F5"/>
    <mergeCell ref="E6:F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838BE-1670-4DCF-B040-AE3C1AE97EB1}">
  <dimension ref="A1:J69"/>
  <sheetViews>
    <sheetView topLeftCell="A43" zoomScaleNormal="100" workbookViewId="0">
      <selection activeCell="J51" sqref="J51"/>
    </sheetView>
  </sheetViews>
  <sheetFormatPr defaultRowHeight="14.5" x14ac:dyDescent="0.35"/>
  <cols>
    <col min="1" max="1" width="5.7265625" customWidth="1"/>
    <col min="2" max="2" width="50.7265625" customWidth="1"/>
    <col min="3" max="3" width="10.7265625" customWidth="1"/>
    <col min="4" max="5" width="15.7265625" customWidth="1"/>
    <col min="6" max="6" width="20.7265625" customWidth="1"/>
    <col min="9" max="9" width="11.54296875" bestFit="1" customWidth="1"/>
  </cols>
  <sheetData>
    <row r="1" spans="1:9" s="5" customFormat="1" ht="13.5" thickBot="1" x14ac:dyDescent="0.3">
      <c r="A1" s="2"/>
      <c r="B1" s="3"/>
      <c r="C1" s="3"/>
      <c r="D1" s="3"/>
      <c r="E1" s="4"/>
      <c r="F1" s="4"/>
    </row>
    <row r="2" spans="1:9" s="1" customFormat="1" ht="117.75" customHeight="1" thickBot="1" x14ac:dyDescent="0.45">
      <c r="A2" s="119" t="s">
        <v>0</v>
      </c>
      <c r="B2" s="120"/>
      <c r="C2" s="121" t="s">
        <v>1</v>
      </c>
      <c r="D2" s="122"/>
      <c r="E2" s="122"/>
      <c r="F2" s="123"/>
    </row>
    <row r="3" spans="1:9" s="1" customFormat="1" ht="15" customHeight="1" x14ac:dyDescent="0.25">
      <c r="A3" s="110" t="s">
        <v>2</v>
      </c>
      <c r="B3" s="111"/>
      <c r="C3" s="111"/>
      <c r="D3" s="112"/>
      <c r="E3" s="113"/>
      <c r="F3" s="114"/>
    </row>
    <row r="4" spans="1:9" s="41" customFormat="1" ht="15" customHeight="1" x14ac:dyDescent="0.35">
      <c r="A4" s="124" t="s">
        <v>26</v>
      </c>
      <c r="B4" s="125"/>
      <c r="C4" s="125"/>
      <c r="D4" s="126"/>
      <c r="E4" s="115" t="s">
        <v>4</v>
      </c>
      <c r="F4" s="116"/>
    </row>
    <row r="5" spans="1:9" s="1" customFormat="1" ht="15" customHeight="1" x14ac:dyDescent="0.25">
      <c r="A5" s="124"/>
      <c r="B5" s="125"/>
      <c r="C5" s="125"/>
      <c r="D5" s="126"/>
      <c r="E5" s="127"/>
      <c r="F5" s="128"/>
    </row>
    <row r="6" spans="1:9" s="1" customFormat="1" ht="15" customHeight="1" x14ac:dyDescent="0.35">
      <c r="A6" s="42"/>
      <c r="B6" s="43"/>
      <c r="C6" s="43"/>
      <c r="D6" s="44"/>
      <c r="E6" s="100" t="s">
        <v>59</v>
      </c>
      <c r="F6" s="101"/>
    </row>
    <row r="7" spans="1:9" s="1" customFormat="1" ht="15" customHeight="1" thickBot="1" x14ac:dyDescent="0.4">
      <c r="A7" s="102"/>
      <c r="B7" s="103"/>
      <c r="C7" s="103"/>
      <c r="D7" s="104"/>
      <c r="E7" s="92"/>
      <c r="F7" s="93"/>
    </row>
    <row r="8" spans="1:9" s="5" customFormat="1" ht="13.5" thickBot="1" x14ac:dyDescent="0.3">
      <c r="A8" s="55"/>
      <c r="B8" s="56"/>
      <c r="C8" s="56"/>
      <c r="D8" s="56"/>
      <c r="E8" s="17"/>
      <c r="F8" s="17"/>
    </row>
    <row r="9" spans="1:9" s="1" customFormat="1" ht="36" customHeight="1" thickBot="1" x14ac:dyDescent="0.4">
      <c r="A9" s="57" t="s">
        <v>8</v>
      </c>
      <c r="B9" s="58" t="s">
        <v>9</v>
      </c>
      <c r="C9" s="59" t="s">
        <v>10</v>
      </c>
      <c r="D9" s="59" t="s">
        <v>11</v>
      </c>
      <c r="E9" s="60" t="s">
        <v>27</v>
      </c>
      <c r="F9" s="61" t="s">
        <v>12</v>
      </c>
    </row>
    <row r="10" spans="1:9" s="1" customFormat="1" ht="22.5" customHeight="1" thickBot="1" x14ac:dyDescent="0.4">
      <c r="A10" s="54">
        <v>1</v>
      </c>
      <c r="B10" s="117" t="s">
        <v>60</v>
      </c>
      <c r="C10" s="117"/>
      <c r="D10" s="117"/>
      <c r="E10" s="117"/>
      <c r="F10" s="118"/>
      <c r="G10" s="6"/>
    </row>
    <row r="11" spans="1:9" s="14" customFormat="1" ht="66" customHeight="1" x14ac:dyDescent="0.25">
      <c r="A11" s="84">
        <v>1</v>
      </c>
      <c r="B11" s="63" t="s">
        <v>61</v>
      </c>
      <c r="C11" s="51"/>
      <c r="D11" s="52"/>
      <c r="E11" s="53"/>
      <c r="F11" s="53"/>
      <c r="I11" s="40"/>
    </row>
    <row r="12" spans="1:9" s="14" customFormat="1" ht="52" x14ac:dyDescent="0.25">
      <c r="A12" s="8">
        <v>1.1000000000000001</v>
      </c>
      <c r="B12" s="7" t="s">
        <v>62</v>
      </c>
      <c r="C12" s="10" t="s">
        <v>31</v>
      </c>
      <c r="D12" s="15">
        <v>220</v>
      </c>
      <c r="E12" s="12"/>
      <c r="F12" s="12">
        <f>+E12*D12</f>
        <v>0</v>
      </c>
    </row>
    <row r="13" spans="1:9" s="14" customFormat="1" ht="13" x14ac:dyDescent="0.25">
      <c r="A13" s="8"/>
      <c r="B13" s="7"/>
      <c r="C13" s="10"/>
      <c r="D13" s="15"/>
      <c r="E13" s="12"/>
      <c r="F13" s="12">
        <f t="shared" ref="F13:F16" si="0">+E13*D13</f>
        <v>0</v>
      </c>
    </row>
    <row r="14" spans="1:9" s="14" customFormat="1" ht="65" x14ac:dyDescent="0.25">
      <c r="A14" s="8">
        <v>1.2</v>
      </c>
      <c r="B14" s="7" t="s">
        <v>63</v>
      </c>
      <c r="C14" s="10" t="s">
        <v>36</v>
      </c>
      <c r="D14" s="15">
        <v>1</v>
      </c>
      <c r="E14" s="12"/>
      <c r="F14" s="12">
        <f t="shared" si="0"/>
        <v>0</v>
      </c>
    </row>
    <row r="15" spans="1:9" s="14" customFormat="1" ht="13" x14ac:dyDescent="0.25">
      <c r="A15" s="8"/>
      <c r="B15" s="7"/>
      <c r="C15" s="10"/>
      <c r="D15" s="15"/>
      <c r="E15" s="12"/>
      <c r="F15" s="12">
        <f t="shared" si="0"/>
        <v>0</v>
      </c>
    </row>
    <row r="16" spans="1:9" s="14" customFormat="1" ht="33" customHeight="1" x14ac:dyDescent="0.25">
      <c r="A16" s="8">
        <v>1.3</v>
      </c>
      <c r="B16" s="7" t="s">
        <v>64</v>
      </c>
      <c r="C16" s="10" t="s">
        <v>31</v>
      </c>
      <c r="D16" s="15">
        <v>220</v>
      </c>
      <c r="E16" s="12"/>
      <c r="F16" s="12">
        <f t="shared" si="0"/>
        <v>0</v>
      </c>
    </row>
    <row r="17" spans="1:7" s="14" customFormat="1" ht="13" x14ac:dyDescent="0.25">
      <c r="A17" s="8"/>
      <c r="B17" s="7"/>
      <c r="C17" s="10"/>
      <c r="D17" s="15"/>
      <c r="E17" s="12"/>
      <c r="F17" s="12"/>
    </row>
    <row r="18" spans="1:7" s="13" customFormat="1" ht="13" x14ac:dyDescent="0.25">
      <c r="A18" s="36"/>
      <c r="B18" s="9" t="s">
        <v>38</v>
      </c>
      <c r="C18" s="10"/>
      <c r="D18" s="11"/>
      <c r="E18" s="12"/>
      <c r="F18" s="16">
        <f>SUM(F11:F17)</f>
        <v>0</v>
      </c>
    </row>
    <row r="19" spans="1:7" s="14" customFormat="1" ht="13" hidden="1" x14ac:dyDescent="0.25">
      <c r="A19" s="37"/>
      <c r="B19" s="25"/>
      <c r="C19" s="26"/>
      <c r="D19" s="38"/>
      <c r="E19" s="35"/>
      <c r="F19" s="35"/>
    </row>
    <row r="20" spans="1:7" s="1" customFormat="1" ht="22.5" hidden="1" customHeight="1" thickBot="1" x14ac:dyDescent="0.4">
      <c r="A20" s="54">
        <v>2</v>
      </c>
      <c r="B20" s="117" t="s">
        <v>65</v>
      </c>
      <c r="C20" s="117"/>
      <c r="D20" s="117"/>
      <c r="E20" s="117"/>
      <c r="F20" s="118"/>
      <c r="G20" s="6"/>
    </row>
    <row r="21" spans="1:7" s="14" customFormat="1" ht="66" hidden="1" customHeight="1" x14ac:dyDescent="0.25">
      <c r="A21" s="84">
        <v>2</v>
      </c>
      <c r="B21" s="63" t="s">
        <v>66</v>
      </c>
      <c r="C21" s="51"/>
      <c r="D21" s="52"/>
      <c r="E21" s="53"/>
      <c r="F21" s="53"/>
    </row>
    <row r="22" spans="1:7" s="14" customFormat="1" ht="52" hidden="1" x14ac:dyDescent="0.25">
      <c r="A22" s="8">
        <v>2.1</v>
      </c>
      <c r="B22" s="7" t="s">
        <v>62</v>
      </c>
      <c r="C22" s="10" t="s">
        <v>31</v>
      </c>
      <c r="D22" s="15">
        <v>250</v>
      </c>
      <c r="E22" s="12">
        <v>100</v>
      </c>
      <c r="F22" s="12">
        <f>+E22*D22</f>
        <v>25000</v>
      </c>
    </row>
    <row r="23" spans="1:7" s="14" customFormat="1" ht="13" hidden="1" x14ac:dyDescent="0.25">
      <c r="A23" s="8"/>
      <c r="B23" s="7"/>
      <c r="C23" s="10"/>
      <c r="D23" s="15"/>
      <c r="E23" s="12"/>
      <c r="F23" s="12">
        <f t="shared" ref="F23:F26" si="1">+E23*D23</f>
        <v>0</v>
      </c>
    </row>
    <row r="24" spans="1:7" s="14" customFormat="1" ht="52" hidden="1" x14ac:dyDescent="0.25">
      <c r="A24" s="8">
        <v>2.2000000000000002</v>
      </c>
      <c r="B24" s="7" t="s">
        <v>67</v>
      </c>
      <c r="C24" s="10" t="s">
        <v>36</v>
      </c>
      <c r="D24" s="15">
        <v>1</v>
      </c>
      <c r="E24" s="12">
        <v>100000</v>
      </c>
      <c r="F24" s="12">
        <f t="shared" si="1"/>
        <v>100000</v>
      </c>
    </row>
    <row r="25" spans="1:7" s="14" customFormat="1" ht="13" hidden="1" x14ac:dyDescent="0.25">
      <c r="A25" s="8"/>
      <c r="B25" s="7"/>
      <c r="C25" s="10"/>
      <c r="D25" s="15"/>
      <c r="E25" s="12"/>
      <c r="F25" s="12">
        <f t="shared" si="1"/>
        <v>0</v>
      </c>
    </row>
    <row r="26" spans="1:7" s="14" customFormat="1" ht="33" hidden="1" customHeight="1" x14ac:dyDescent="0.25">
      <c r="A26" s="8">
        <v>2.2999999999999998</v>
      </c>
      <c r="B26" s="7" t="s">
        <v>64</v>
      </c>
      <c r="C26" s="10" t="s">
        <v>31</v>
      </c>
      <c r="D26" s="15">
        <v>250</v>
      </c>
      <c r="E26" s="12">
        <v>40</v>
      </c>
      <c r="F26" s="12">
        <f t="shared" si="1"/>
        <v>10000</v>
      </c>
    </row>
    <row r="27" spans="1:7" s="14" customFormat="1" ht="13" hidden="1" x14ac:dyDescent="0.25">
      <c r="A27" s="8"/>
      <c r="B27" s="7"/>
      <c r="C27" s="10"/>
      <c r="D27" s="11"/>
      <c r="E27" s="12"/>
      <c r="F27" s="12"/>
    </row>
    <row r="28" spans="1:7" s="13" customFormat="1" ht="13" hidden="1" x14ac:dyDescent="0.25">
      <c r="A28" s="8"/>
      <c r="B28" s="9" t="s">
        <v>38</v>
      </c>
      <c r="C28" s="10"/>
      <c r="D28" s="11"/>
      <c r="E28" s="12"/>
      <c r="F28" s="16"/>
      <c r="G28" s="13">
        <f>+F28/D26</f>
        <v>0</v>
      </c>
    </row>
    <row r="29" spans="1:7" s="14" customFormat="1" ht="13" hidden="1" x14ac:dyDescent="0.25">
      <c r="A29" s="37"/>
      <c r="B29" s="25"/>
      <c r="C29" s="26"/>
      <c r="D29" s="38"/>
      <c r="E29" s="35"/>
      <c r="F29" s="35"/>
    </row>
    <row r="30" spans="1:7" s="1" customFormat="1" ht="22.5" hidden="1" customHeight="1" thickBot="1" x14ac:dyDescent="0.4">
      <c r="A30" s="54">
        <v>3</v>
      </c>
      <c r="B30" s="117" t="s">
        <v>68</v>
      </c>
      <c r="C30" s="117"/>
      <c r="D30" s="117"/>
      <c r="E30" s="117"/>
      <c r="F30" s="118"/>
      <c r="G30" s="6"/>
    </row>
    <row r="31" spans="1:7" s="14" customFormat="1" ht="66" hidden="1" customHeight="1" x14ac:dyDescent="0.25">
      <c r="A31" s="84">
        <v>3</v>
      </c>
      <c r="B31" s="63" t="s">
        <v>69</v>
      </c>
      <c r="C31" s="51"/>
      <c r="D31" s="52"/>
      <c r="E31" s="53"/>
      <c r="F31" s="53"/>
    </row>
    <row r="32" spans="1:7" s="14" customFormat="1" ht="52" hidden="1" x14ac:dyDescent="0.25">
      <c r="A32" s="8">
        <v>3.1</v>
      </c>
      <c r="B32" s="7" t="s">
        <v>62</v>
      </c>
      <c r="C32" s="10" t="s">
        <v>31</v>
      </c>
      <c r="D32" s="15">
        <v>115</v>
      </c>
      <c r="E32" s="12">
        <v>120</v>
      </c>
      <c r="F32" s="12">
        <f>+E32*D32</f>
        <v>13800</v>
      </c>
    </row>
    <row r="33" spans="1:7" s="14" customFormat="1" ht="13" hidden="1" x14ac:dyDescent="0.25">
      <c r="A33" s="8"/>
      <c r="B33" s="7"/>
      <c r="C33" s="10"/>
      <c r="D33" s="15"/>
      <c r="E33" s="12"/>
      <c r="F33" s="12">
        <f t="shared" ref="F33:F36" si="2">+E33*D33</f>
        <v>0</v>
      </c>
    </row>
    <row r="34" spans="1:7" s="14" customFormat="1" ht="52" hidden="1" x14ac:dyDescent="0.25">
      <c r="A34" s="8">
        <v>3.2</v>
      </c>
      <c r="B34" s="7" t="s">
        <v>70</v>
      </c>
      <c r="C34" s="10" t="s">
        <v>36</v>
      </c>
      <c r="D34" s="15">
        <v>1</v>
      </c>
      <c r="E34" s="12">
        <v>100000</v>
      </c>
      <c r="F34" s="12">
        <f t="shared" si="2"/>
        <v>100000</v>
      </c>
    </row>
    <row r="35" spans="1:7" s="14" customFormat="1" ht="13" hidden="1" x14ac:dyDescent="0.25">
      <c r="A35" s="8"/>
      <c r="B35" s="7"/>
      <c r="C35" s="10"/>
      <c r="D35" s="15"/>
      <c r="E35" s="12"/>
      <c r="F35" s="12">
        <f t="shared" si="2"/>
        <v>0</v>
      </c>
    </row>
    <row r="36" spans="1:7" s="14" customFormat="1" ht="33" hidden="1" customHeight="1" x14ac:dyDescent="0.25">
      <c r="A36" s="8">
        <v>3.3</v>
      </c>
      <c r="B36" s="7" t="s">
        <v>71</v>
      </c>
      <c r="C36" s="10" t="s">
        <v>31</v>
      </c>
      <c r="D36" s="15">
        <v>115</v>
      </c>
      <c r="E36" s="12">
        <v>50</v>
      </c>
      <c r="F36" s="12">
        <f t="shared" si="2"/>
        <v>5750</v>
      </c>
    </row>
    <row r="37" spans="1:7" s="14" customFormat="1" ht="13" hidden="1" x14ac:dyDescent="0.25">
      <c r="A37" s="8"/>
      <c r="B37" s="7"/>
      <c r="C37" s="10"/>
      <c r="D37" s="15"/>
      <c r="E37" s="12"/>
      <c r="F37" s="12"/>
    </row>
    <row r="38" spans="1:7" s="13" customFormat="1" ht="13" hidden="1" x14ac:dyDescent="0.25">
      <c r="A38" s="8"/>
      <c r="B38" s="9" t="s">
        <v>38</v>
      </c>
      <c r="C38" s="10"/>
      <c r="D38" s="11"/>
      <c r="E38" s="12"/>
      <c r="F38" s="16"/>
    </row>
    <row r="39" spans="1:7" s="14" customFormat="1" ht="13.5" thickBot="1" x14ac:dyDescent="0.3">
      <c r="A39" s="37"/>
      <c r="B39" s="25"/>
      <c r="C39" s="26"/>
      <c r="D39" s="38"/>
      <c r="E39" s="35"/>
      <c r="F39" s="35"/>
    </row>
    <row r="40" spans="1:7" s="1" customFormat="1" ht="22.5" customHeight="1" thickBot="1" x14ac:dyDescent="0.4">
      <c r="A40" s="54">
        <v>4</v>
      </c>
      <c r="B40" s="117" t="s">
        <v>72</v>
      </c>
      <c r="C40" s="117"/>
      <c r="D40" s="117"/>
      <c r="E40" s="117"/>
      <c r="F40" s="118"/>
      <c r="G40" s="6"/>
    </row>
    <row r="41" spans="1:7" s="14" customFormat="1" ht="66" customHeight="1" x14ac:dyDescent="0.25">
      <c r="A41" s="84">
        <v>4</v>
      </c>
      <c r="B41" s="63" t="s">
        <v>73</v>
      </c>
      <c r="C41" s="51"/>
      <c r="D41" s="52"/>
      <c r="E41" s="53"/>
      <c r="F41" s="53"/>
    </row>
    <row r="42" spans="1:7" s="14" customFormat="1" ht="52" x14ac:dyDescent="0.25">
      <c r="A42" s="8">
        <v>4.0999999999999996</v>
      </c>
      <c r="B42" s="7" t="s">
        <v>62</v>
      </c>
      <c r="C42" s="10" t="s">
        <v>31</v>
      </c>
      <c r="D42" s="15">
        <v>115</v>
      </c>
      <c r="E42" s="12"/>
      <c r="F42" s="12">
        <f>+E42*D42</f>
        <v>0</v>
      </c>
    </row>
    <row r="43" spans="1:7" s="14" customFormat="1" ht="13" x14ac:dyDescent="0.25">
      <c r="A43" s="8"/>
      <c r="B43" s="7"/>
      <c r="C43" s="10"/>
      <c r="D43" s="15"/>
      <c r="E43" s="12"/>
      <c r="F43" s="12"/>
    </row>
    <row r="44" spans="1:7" s="14" customFormat="1" ht="52" x14ac:dyDescent="0.25">
      <c r="A44" s="8">
        <v>4.2</v>
      </c>
      <c r="B44" s="7" t="s">
        <v>70</v>
      </c>
      <c r="C44" s="10" t="s">
        <v>36</v>
      </c>
      <c r="D44" s="15">
        <v>1</v>
      </c>
      <c r="E44" s="12"/>
      <c r="F44" s="12">
        <f t="shared" ref="F44:F46" si="3">+E44*D44</f>
        <v>0</v>
      </c>
    </row>
    <row r="45" spans="1:7" s="14" customFormat="1" ht="13" x14ac:dyDescent="0.25">
      <c r="A45" s="8"/>
      <c r="B45" s="7"/>
      <c r="C45" s="10"/>
      <c r="D45" s="15"/>
      <c r="E45" s="12"/>
      <c r="F45" s="12"/>
    </row>
    <row r="46" spans="1:7" s="14" customFormat="1" ht="33" customHeight="1" x14ac:dyDescent="0.25">
      <c r="A46" s="8">
        <v>4.3</v>
      </c>
      <c r="B46" s="7" t="s">
        <v>64</v>
      </c>
      <c r="C46" s="10" t="s">
        <v>31</v>
      </c>
      <c r="D46" s="15">
        <v>115</v>
      </c>
      <c r="E46" s="12"/>
      <c r="F46" s="12">
        <f t="shared" si="3"/>
        <v>0</v>
      </c>
    </row>
    <row r="47" spans="1:7" s="14" customFormat="1" ht="13" x14ac:dyDescent="0.25">
      <c r="A47" s="8"/>
      <c r="B47" s="7"/>
      <c r="C47" s="10"/>
      <c r="D47" s="15"/>
      <c r="E47" s="12"/>
      <c r="F47" s="12"/>
    </row>
    <row r="48" spans="1:7" s="13" customFormat="1" ht="13" x14ac:dyDescent="0.25">
      <c r="A48" s="8"/>
      <c r="B48" s="9" t="s">
        <v>38</v>
      </c>
      <c r="C48" s="10"/>
      <c r="D48" s="11"/>
      <c r="E48" s="12"/>
      <c r="F48" s="16">
        <f>SUM(F42:F47)</f>
        <v>0</v>
      </c>
    </row>
    <row r="49" spans="1:10" s="14" customFormat="1" ht="13.5" thickBot="1" x14ac:dyDescent="0.3">
      <c r="A49" s="37"/>
      <c r="B49" s="25"/>
      <c r="C49" s="26"/>
      <c r="D49" s="38"/>
      <c r="E49" s="35"/>
      <c r="F49" s="35"/>
    </row>
    <row r="50" spans="1:10" s="1" customFormat="1" ht="22.5" customHeight="1" thickBot="1" x14ac:dyDescent="0.4">
      <c r="A50" s="54">
        <v>5</v>
      </c>
      <c r="B50" s="117" t="s">
        <v>74</v>
      </c>
      <c r="C50" s="117"/>
      <c r="D50" s="117"/>
      <c r="E50" s="117"/>
      <c r="F50" s="118"/>
      <c r="G50" s="6"/>
    </row>
    <row r="51" spans="1:10" s="14" customFormat="1" ht="66" customHeight="1" x14ac:dyDescent="0.25">
      <c r="A51" s="84">
        <v>5</v>
      </c>
      <c r="B51" s="63" t="s">
        <v>75</v>
      </c>
      <c r="C51" s="51"/>
      <c r="D51" s="52"/>
      <c r="E51" s="53"/>
      <c r="F51" s="53"/>
    </row>
    <row r="52" spans="1:10" s="14" customFormat="1" ht="52" x14ac:dyDescent="0.25">
      <c r="A52" s="8">
        <v>5.0999999999999996</v>
      </c>
      <c r="B52" s="7" t="s">
        <v>62</v>
      </c>
      <c r="C52" s="10" t="s">
        <v>31</v>
      </c>
      <c r="D52" s="15">
        <v>30</v>
      </c>
      <c r="E52" s="12"/>
      <c r="F52" s="12">
        <f>+E52*D52</f>
        <v>0</v>
      </c>
      <c r="I52" s="14">
        <f>+D52+D46+D16</f>
        <v>365</v>
      </c>
      <c r="J52" s="14">
        <f>+I52*1.3</f>
        <v>474.5</v>
      </c>
    </row>
    <row r="53" spans="1:10" s="14" customFormat="1" ht="13" x14ac:dyDescent="0.25">
      <c r="A53" s="8"/>
      <c r="B53" s="7"/>
      <c r="C53" s="10"/>
      <c r="D53" s="15"/>
      <c r="E53" s="12"/>
      <c r="F53" s="12"/>
    </row>
    <row r="54" spans="1:10" s="14" customFormat="1" ht="52" x14ac:dyDescent="0.25">
      <c r="A54" s="8">
        <v>5.2</v>
      </c>
      <c r="B54" s="7" t="s">
        <v>76</v>
      </c>
      <c r="C54" s="10" t="s">
        <v>36</v>
      </c>
      <c r="D54" s="15">
        <v>1</v>
      </c>
      <c r="E54" s="12"/>
      <c r="F54" s="12">
        <f t="shared" ref="F54:F56" si="4">+E54*D54</f>
        <v>0</v>
      </c>
    </row>
    <row r="55" spans="1:10" s="14" customFormat="1" ht="13" x14ac:dyDescent="0.25">
      <c r="A55" s="8"/>
      <c r="B55" s="7"/>
      <c r="C55" s="10"/>
      <c r="D55" s="15"/>
      <c r="E55" s="12"/>
      <c r="F55" s="12"/>
    </row>
    <row r="56" spans="1:10" s="14" customFormat="1" ht="33" customHeight="1" x14ac:dyDescent="0.25">
      <c r="A56" s="8">
        <v>5.3</v>
      </c>
      <c r="B56" s="7" t="s">
        <v>64</v>
      </c>
      <c r="C56" s="10" t="s">
        <v>31</v>
      </c>
      <c r="D56" s="15">
        <v>30</v>
      </c>
      <c r="E56" s="12"/>
      <c r="F56" s="12">
        <f t="shared" si="4"/>
        <v>0</v>
      </c>
    </row>
    <row r="57" spans="1:10" s="14" customFormat="1" ht="13" x14ac:dyDescent="0.25">
      <c r="A57" s="8"/>
      <c r="B57" s="7"/>
      <c r="C57" s="10"/>
      <c r="D57" s="15"/>
      <c r="E57" s="12"/>
      <c r="F57" s="12"/>
    </row>
    <row r="58" spans="1:10" s="13" customFormat="1" ht="13" x14ac:dyDescent="0.25">
      <c r="A58" s="8"/>
      <c r="B58" s="9" t="s">
        <v>38</v>
      </c>
      <c r="C58" s="10"/>
      <c r="D58" s="11"/>
      <c r="E58" s="12"/>
      <c r="F58" s="16">
        <f>SUM(F51:F57)</f>
        <v>0</v>
      </c>
    </row>
    <row r="59" spans="1:10" s="14" customFormat="1" ht="13.5" thickBot="1" x14ac:dyDescent="0.3">
      <c r="A59" s="37"/>
      <c r="B59" s="25"/>
      <c r="C59" s="26"/>
      <c r="D59" s="38"/>
      <c r="E59" s="35"/>
      <c r="F59" s="35"/>
    </row>
    <row r="60" spans="1:10" s="1" customFormat="1" ht="22.5" hidden="1" customHeight="1" thickBot="1" x14ac:dyDescent="0.4">
      <c r="A60" s="54">
        <v>5</v>
      </c>
      <c r="B60" s="117" t="s">
        <v>77</v>
      </c>
      <c r="C60" s="117"/>
      <c r="D60" s="117"/>
      <c r="E60" s="117"/>
      <c r="F60" s="118"/>
      <c r="G60" s="6"/>
    </row>
    <row r="61" spans="1:10" s="14" customFormat="1" ht="66" hidden="1" customHeight="1" x14ac:dyDescent="0.25">
      <c r="A61" s="84">
        <v>5</v>
      </c>
      <c r="B61" s="63" t="s">
        <v>78</v>
      </c>
      <c r="C61" s="51"/>
      <c r="D61" s="52"/>
      <c r="E61" s="53"/>
      <c r="F61" s="53"/>
    </row>
    <row r="62" spans="1:10" s="14" customFormat="1" ht="52" hidden="1" x14ac:dyDescent="0.25">
      <c r="A62" s="8">
        <v>5.0999999999999996</v>
      </c>
      <c r="B62" s="7" t="s">
        <v>62</v>
      </c>
      <c r="C62" s="10" t="s">
        <v>31</v>
      </c>
      <c r="D62" s="15">
        <v>120</v>
      </c>
      <c r="E62" s="12">
        <v>120</v>
      </c>
      <c r="F62" s="12">
        <f>+E62*D62</f>
        <v>14400</v>
      </c>
    </row>
    <row r="63" spans="1:10" s="14" customFormat="1" ht="13" hidden="1" x14ac:dyDescent="0.25">
      <c r="A63" s="8"/>
      <c r="B63" s="7"/>
      <c r="C63" s="10"/>
      <c r="D63" s="15"/>
      <c r="E63" s="12"/>
      <c r="F63" s="12"/>
    </row>
    <row r="64" spans="1:10" s="14" customFormat="1" ht="52" hidden="1" x14ac:dyDescent="0.25">
      <c r="A64" s="8">
        <v>5.2</v>
      </c>
      <c r="B64" s="7" t="s">
        <v>76</v>
      </c>
      <c r="C64" s="10" t="s">
        <v>36</v>
      </c>
      <c r="D64" s="15">
        <v>4</v>
      </c>
      <c r="E64" s="12">
        <v>30000</v>
      </c>
      <c r="F64" s="12">
        <f t="shared" ref="F64" si="5">+E64*D64</f>
        <v>120000</v>
      </c>
    </row>
    <row r="65" spans="1:6" s="14" customFormat="1" ht="13" hidden="1" x14ac:dyDescent="0.25">
      <c r="A65" s="8"/>
      <c r="B65" s="7"/>
      <c r="C65" s="10"/>
      <c r="D65" s="15"/>
      <c r="E65" s="12"/>
      <c r="F65" s="12"/>
    </row>
    <row r="66" spans="1:6" s="14" customFormat="1" ht="33" hidden="1" customHeight="1" x14ac:dyDescent="0.25">
      <c r="A66" s="8">
        <v>5.3</v>
      </c>
      <c r="B66" s="7" t="s">
        <v>64</v>
      </c>
      <c r="C66" s="10" t="s">
        <v>31</v>
      </c>
      <c r="D66" s="15">
        <v>120</v>
      </c>
      <c r="E66" s="12">
        <v>50</v>
      </c>
      <c r="F66" s="12">
        <f t="shared" ref="F66" si="6">+E66*D66</f>
        <v>6000</v>
      </c>
    </row>
    <row r="67" spans="1:6" s="14" customFormat="1" ht="13" hidden="1" x14ac:dyDescent="0.25">
      <c r="A67" s="8"/>
      <c r="B67" s="7"/>
      <c r="C67" s="10"/>
      <c r="D67" s="15"/>
      <c r="E67" s="12"/>
      <c r="F67" s="12"/>
    </row>
    <row r="68" spans="1:6" s="13" customFormat="1" ht="13" hidden="1" x14ac:dyDescent="0.25">
      <c r="A68" s="8"/>
      <c r="B68" s="9" t="s">
        <v>38</v>
      </c>
      <c r="C68" s="10"/>
      <c r="D68" s="11"/>
      <c r="E68" s="12"/>
      <c r="F68" s="16"/>
    </row>
    <row r="69" spans="1:6" s="83" customFormat="1" ht="16" thickBot="1" x14ac:dyDescent="0.35">
      <c r="A69" s="85"/>
      <c r="B69" s="86" t="s">
        <v>79</v>
      </c>
      <c r="C69" s="87"/>
      <c r="D69" s="88"/>
      <c r="E69" s="89"/>
      <c r="F69" s="90">
        <f>+F58+F48+F38+F28+F18+F68</f>
        <v>0</v>
      </c>
    </row>
  </sheetData>
  <mergeCells count="17">
    <mergeCell ref="A2:B2"/>
    <mergeCell ref="C2:F2"/>
    <mergeCell ref="A3:D3"/>
    <mergeCell ref="E3:F3"/>
    <mergeCell ref="A4:D4"/>
    <mergeCell ref="E4:F4"/>
    <mergeCell ref="B60:F60"/>
    <mergeCell ref="A5:D5"/>
    <mergeCell ref="E5:F5"/>
    <mergeCell ref="E6:F6"/>
    <mergeCell ref="A7:D7"/>
    <mergeCell ref="E7:F7"/>
    <mergeCell ref="B10:F10"/>
    <mergeCell ref="B20:F20"/>
    <mergeCell ref="B30:F30"/>
    <mergeCell ref="B40:F40"/>
    <mergeCell ref="B50:F5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RESUMO</vt:lpstr>
      <vt:lpstr>PRELIMINARES E GERAIS</vt:lpstr>
      <vt:lpstr>MODULOS PRE FABRICADOS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Eurico Conceicao</dc:creator>
  <cp:keywords/>
  <dc:description/>
  <cp:lastModifiedBy>Пользователь</cp:lastModifiedBy>
  <cp:revision/>
  <dcterms:created xsi:type="dcterms:W3CDTF">2021-04-22T10:33:37Z</dcterms:created>
  <dcterms:modified xsi:type="dcterms:W3CDTF">2021-12-01T08:46:41Z</dcterms:modified>
  <cp:category/>
  <cp:contentStatus/>
</cp:coreProperties>
</file>