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ndp-my.sharepoint.com/personal/vedran_ibrulj_undp_org/Documents/JOINT UN DRR PROGRAMME/Small Scale DRR Measures/Kalesija/RFQ/"/>
    </mc:Choice>
  </mc:AlternateContent>
  <xr:revisionPtr revIDLastSave="26" documentId="11_9472E60336EBD735213B7554DD7D344AEF63C0F3" xr6:coauthVersionLast="47" xr6:coauthVersionMax="47" xr10:uidLastSave="{15194BB5-5A0F-494B-A6EC-9FB0810AB849}"/>
  <bookViews>
    <workbookView xWindow="-110" yWindow="-110" windowWidth="19420" windowHeight="10420" tabRatio="896" xr2:uid="{00000000-000D-0000-FFFF-FFFF00000000}"/>
  </bookViews>
  <sheets>
    <sheet name="BoQ Mahmutovići" sheetId="8" r:id="rId1"/>
    <sheet name="Sheet1" sheetId="9" r:id="rId2"/>
  </sheets>
  <definedNames>
    <definedName name="_xlnm.Print_Area" localSheetId="0">'BoQ Mahmutovići'!$A$2:$G$52</definedName>
    <definedName name="_xlnm.Print_Area" localSheetId="1">Sheet1!$A$1:$H$24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1" i="8" l="1"/>
  <c r="B49" i="8" l="1"/>
  <c r="G35" i="8"/>
  <c r="B48" i="8"/>
  <c r="B47" i="8"/>
  <c r="B46" i="8"/>
  <c r="G49" i="8" l="1"/>
  <c r="G30" i="8"/>
  <c r="G21" i="8"/>
  <c r="G9" i="8"/>
  <c r="G46" i="8" l="1"/>
  <c r="G48" i="8"/>
  <c r="G45" i="8"/>
  <c r="G47" i="8"/>
  <c r="G50" i="8" l="1"/>
  <c r="G51" i="8" s="1"/>
  <c r="G52" i="8" s="1"/>
  <c r="B45" i="8"/>
</calcChain>
</file>

<file path=xl/sharedStrings.xml><?xml version="1.0" encoding="utf-8"?>
<sst xmlns="http://schemas.openxmlformats.org/spreadsheetml/2006/main" count="72" uniqueCount="54">
  <si>
    <t>Opis Radova</t>
  </si>
  <si>
    <t>m2</t>
  </si>
  <si>
    <t xml:space="preserve">R.Br. </t>
  </si>
  <si>
    <r>
      <t xml:space="preserve"> </t>
    </r>
    <r>
      <rPr>
        <sz val="9"/>
        <rFont val="Myriad Pro"/>
        <family val="2"/>
      </rPr>
      <t>Količina</t>
    </r>
  </si>
  <si>
    <r>
      <t xml:space="preserve">                              </t>
    </r>
    <r>
      <rPr>
        <sz val="9"/>
        <rFont val="Myriad Pro"/>
        <family val="2"/>
      </rPr>
      <t>Jed Mj.</t>
    </r>
  </si>
  <si>
    <t>Jed cijena bez PDV-a</t>
  </si>
  <si>
    <t>Ukupno bez PDV</t>
  </si>
  <si>
    <t>kom</t>
  </si>
  <si>
    <t>PDV 17%</t>
  </si>
  <si>
    <t>Pripremni radovi</t>
  </si>
  <si>
    <t xml:space="preserve">Ukupno pripremni radovi </t>
  </si>
  <si>
    <t>UKUPNO SVI RADOVI bez PDV</t>
  </si>
  <si>
    <t>UKUPNO SVI RADOVI sa PDV</t>
  </si>
  <si>
    <t xml:space="preserve">Rekapitulacija </t>
  </si>
  <si>
    <t>Zemljani radovi</t>
  </si>
  <si>
    <t>Ukupno zemljani radovi</t>
  </si>
  <si>
    <t>m3</t>
  </si>
  <si>
    <t xml:space="preserve">Prije početka izvođenja zemljanih radova teren treba očistiti od šiblja, korova i od stabala koja smetaju smještaju zida.Ovi radovi kao i radovi oko razmjeravanja terena, obilježavanja zida i temelja uračunati su u edinične cijene radova, te se  neće posebno obračunavati.U jedinične cijene uključena je i eventualna zaštita drveća (sa oplatom) koje ostaje.Iskop zemlje vršiti prema nacrtima po predviđenoj dubini sa poravnanjem dna i vertikalnih strana sa potrebnim razupiranjem po propisima zaštite na radu, kao i eventualnim crpljenjem vode. Ukoliko se iskopane jame oštete, odrone i zatrpaju izvođač je dužan da ih dovede u ispravno stanje. Za nasipanje zemlje u nasipu smije se upotrijebiti samo zdrava zemlja, a nabijanje nasipa vršiti mehanički do potrebne zbijenosti. Za nasipanje i izradu kamene podloge upotrijebiti zdrav materijal. Sav materijal, kao i višak zemlje ukoliko nije potreban za uređenje oko objekta odvesti van gradilišta </t>
  </si>
  <si>
    <t>m</t>
  </si>
  <si>
    <t>Iskolčenje trase drenažnog sistema sa izradom skice .Obračun po m'.</t>
  </si>
  <si>
    <t>Sječenje i razbijanje postojećeg asfaltnog kolovoza na mjestu sanacije puta,  te utovar i odvoz materijala na deponiju do 5 km. Obračun po m3 odvezenog materijala 
Obračun po m³</t>
  </si>
  <si>
    <t>Ručno planiranje dna rova sa tačnošću ± 2 cm prema niveleti cjevovoda.Obračun po m²  propisno isplanirane površine.</t>
  </si>
  <si>
    <t>Nabavka, dovoz, razastiranje, planiranje i nabijanje sloja rovnog pijeska ispod cijevi debljine d=10 cm i oko cijevi sve do perforacija na drenažnim cijevima.Obračun po m³ prpisno ugrađenog pijeska. 30x0,8x131=31,44 m³</t>
  </si>
  <si>
    <t>Nabavka, transport i ugradnja filterskog materijala iznad drenažnih cijevi visine 30 cm. Granulometrijski sastav filterskog materijala je:
− frakcija 4-8 mm – 20%
− frakcija 8-16 mm – 20%
− frakcija 16-32 mm – 60%
0,40x0,80x131=41,92 m³
Obračun po m³ propisno ugrađenog materijala</t>
  </si>
  <si>
    <t>Nabavka, transport i zatrpavanje drenažnog rova sve do vrha kamenim materijalom  promjenljive  granulacije sa maksimalnim zrnom 300 mm.2,0x0,80x131,0=209,60 m³.Obračun po m³ prpisno ugrađenog materijala.</t>
  </si>
  <si>
    <t>Nabavka, prevoz, razastiranje i nabijanje vibro valjkom kamenog tampona na trasi saobraćajnice i bankinama debljine 20 i 27 cm.40x0,5x0,27+25x1,0x0,27+25x3,0x0,20=27,15 m³.Obračun po m³ propisno ugrađenog materijala.</t>
  </si>
  <si>
    <t>Nivelisanje i uređenje površine klizišta materijalom iz iskopa kao i materijalom od klizišta. Nivelaciju terena izvesti u padu 2,50 % prema drenovima. 825,57+1100x0,70=1595,57 m³ Obračun po m3 propisno  tretiranog materijala.</t>
  </si>
  <si>
    <t>Betonski i AB radovi</t>
  </si>
  <si>
    <t>Ukupno  betonski i AB radovi</t>
  </si>
  <si>
    <t>kg</t>
  </si>
  <si>
    <t>Montažerski radovi</t>
  </si>
  <si>
    <t>Ukupno montažerski  radovi</t>
  </si>
  <si>
    <t>Drenažne rebraste cijevi klase SN 8-Φ 200 mm</t>
  </si>
  <si>
    <t xml:space="preserve">Nabavka, prevoz, raznošenje duž rova,spuštanje u rov i montaža i vodonepropusno zaptivanje na ulazu u šahtove rebrastih drenažnih PE ili PP cjevovoda SN 8. Obračun po m' propisno ugrađene cijevi
</t>
  </si>
  <si>
    <t>Drenažne rebraste cijevi klase SN 8-Φ 250 mm</t>
  </si>
  <si>
    <t>Ostali radovi</t>
  </si>
  <si>
    <t>Ukupno ostali   radovi</t>
  </si>
  <si>
    <t>Vraćanje u prvobitno stanje oštećene asfaltne konstrukcije uključujući nosivi i habajući dio konstrukcije identično postojećem stanju (Minimalna debljina asfalta 7 cm).Obračun po m² propisno ugrađenog asfalta zahtjevane debljine.</t>
  </si>
  <si>
    <t>Izrada penjalica u šahtovima od betonskog rebrastog željeza Φ 20 mm antikorozivno zaštićenih. Razvijena dužina penjalica L=70 cm. Obračun po kom ugrađenih penjalica</t>
  </si>
  <si>
    <t>Nabavka, prevoz, razastiranje i nabijanje, ručnim vibronabijačem,  tampona ispod  ploča na šahtovima i ispod betonskih kanaleta debljine 10 cm. Obračun po m³ propisno ugrađenog materijala.</t>
  </si>
  <si>
    <t>Nabavka, transport  i ugradnja kamene naslage od kamena krečnjaka otpornog na atmosferilije za izgradnju trupa puta prema nacrtu, kao i završetka  izlazne glave drenaže. Prosječna krupnoća zrna D=30 cm. 17,65x25+ 3,00*2,50 *0 ,3 =443,50 m³ Obračun po m³ propisno ugraženog materijala.</t>
  </si>
  <si>
    <t>Nabavka i ugradnja betona MB 30 za izradu betonske izlivne glave prema nacrtima.Obračun po m³ propisno ugrađenog betona u pripadajućoj oplati.</t>
  </si>
  <si>
    <r>
      <t xml:space="preserve">Izrada rešetke izlazne glave dime 80 x 150 cm od zavarenih armaturnih šipki R </t>
    </r>
    <r>
      <rPr>
        <sz val="9"/>
        <rFont val="Arial"/>
        <family val="2"/>
        <charset val="238"/>
      </rPr>
      <t>Ф12/20 cm. Ram je potrebmo vijcima pričvrstiti za beton izlazne glave. Obračun u kompletu</t>
    </r>
  </si>
  <si>
    <t>Nabavka i ugradnja betona MB 20 za tajaču (podlogu) ispod betonskih kanaleta debljine 15 cm. Cijenom obuhvatiti pripremu i nabijenje trase kanalice.Obračun po m³ propisno ugrađenog betona.</t>
  </si>
  <si>
    <t>Nabavka i ugradnja sa uzvodne strane puta betonskih cijevi Φ 600 mm.Obračun po m' ugrađene cijevi.</t>
  </si>
  <si>
    <t>Nabavka i ugradnja polovina (1/2)-kanalica od betonskih cijevi Φ 600 mm za izradu otvorenog kanala. – Φ 600 mm / 1/2 . Obračun po m1 ugrađene kanalice.</t>
  </si>
  <si>
    <t>Nabavka i ugradnja dvostruke armature MA- Q335 ( jedna mreža) prema nacrtu izlivne glave. Obračun po kg ugrađene armature.</t>
  </si>
  <si>
    <t>Nabavka i ugradnja geotekstila, težine min 300 g/m² za zaštitu filtera prema nacrtu. 131x1,0=131 m² Obračun po m² propisno ugrađenog geotekstila.</t>
  </si>
  <si>
    <t>Mašinski iskop u širokom obimu i drenažnih rovova u zemljištu III kategorije za drenažne vodove, šahtove, sanaciju puta i kanale i čišćenje kanala prema nacrtima rova i uzdužnom profilu sa odbacivanjem zemlje  u stranu, koja će se koristiti za planiranje terena. Širina rova B=0,80 m dok je prosječna dubina rova oko 2,5 m. U cijenu uračunati i potrebno propisno razupiranje rova ovisno o dubini i vrsti materijala. Obračun po m3 iskopanog i sklonjenog materijala. 194,72x0,8+46x0,8x2,5+25x17,65+
+18,36x0,70+10=711,87 m³</t>
  </si>
  <si>
    <t>Izrada tipskih šahtova od standardnih tipskih betonskih cijevi prečnika ND 1000 mm za šahtove SŠ2, SŠ3 i RŠ1. Izrada šahta sadrži:
– Izrada betonskog temelja od vodonepropusnog betona MB 30 sa dimenzijama: 140x140x20 cm
– Izrada kinete od vodonepropusnog
betona MB 30
– Montaža betonskih cijevi visine 1
m i redukcije od perfabrikovanih
betonskih atestiranih cijevi DN
1000 mm sa brojem cijevi koji će
odgovarati projektovanoj visini
šahta (2-3 m)
– Betoniranje gornje AB ploče MB
30 dimenzija 1,3x1,3 m ,debljine 15
cm (ili nabavka konusnog završetka 1000/600 mm sa poklopcem)
– Montaža mrežaste armature Q335 u
donje zone temelja i gornje ploče
revizionog šahta
– Ugradnja penjalica na svakih 30 cm
od rebrastog željeza Φ 20 mm
razvijene dužine L=70 cm sa
antikorozivnom zaštitom – Prosječna visina šahtova je H=2,60 m
kom 3
– Gletovanje do crnog sjaja svih
spojeva cijevi (iznutra i sa vana) i
kinete sika malterom
Obračun po komadu kompletno urađenog
šahta sa AB osnovom  betonskim armiranim okruglim
poklopcem</t>
  </si>
  <si>
    <t>Sanacija klizišta u općini Kalesija: LOT 2 - Klizište na putu Dubnica-Mahnutovići</t>
  </si>
  <si>
    <t>PREDMJER RADOVA</t>
  </si>
  <si>
    <t>paušal</t>
  </si>
  <si>
    <t>Izrada projekta izvedenog stanja - 3 kom. u papiru i 1 elektronski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</si>
</sst>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[Red]#,##0.00"/>
    <numFmt numFmtId="165" formatCode="0.0"/>
  </numFmts>
  <fonts count="17">
    <font>
      <sz val="10"/>
      <name val="Arial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Myriad Pro"/>
      <family val="2"/>
    </font>
    <font>
      <sz val="11"/>
      <name val="Myriad Pro"/>
      <family val="2"/>
    </font>
    <font>
      <sz val="10"/>
      <name val="Myriad Pro"/>
      <family val="2"/>
    </font>
    <font>
      <b/>
      <sz val="10"/>
      <name val="Arial"/>
      <family val="2"/>
    </font>
    <font>
      <b/>
      <sz val="9"/>
      <name val="Myriad Pro"/>
      <family val="2"/>
    </font>
    <font>
      <sz val="9"/>
      <name val="Myriad Pro"/>
      <family val="2"/>
    </font>
    <font>
      <i/>
      <sz val="10"/>
      <name val="Bodoni Cirilica"/>
      <family val="2"/>
    </font>
    <font>
      <b/>
      <i/>
      <sz val="9"/>
      <name val="Myriad Pro"/>
      <family val="2"/>
    </font>
    <font>
      <b/>
      <sz val="10"/>
      <name val="Myriad Pro"/>
      <family val="2"/>
    </font>
    <font>
      <b/>
      <sz val="8"/>
      <name val="Myriad Pro"/>
      <family val="2"/>
    </font>
    <font>
      <b/>
      <sz val="12"/>
      <name val="Myriad Pro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 applyProtection="0"/>
    <xf numFmtId="0" fontId="2" fillId="0" borderId="0"/>
    <xf numFmtId="0" fontId="9" fillId="0" borderId="0"/>
    <xf numFmtId="0" fontId="1" fillId="0" borderId="0"/>
    <xf numFmtId="0" fontId="14" fillId="0" borderId="0"/>
  </cellStyleXfs>
  <cellXfs count="93">
    <xf numFmtId="0" fontId="0" fillId="0" borderId="0" xfId="0"/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4" fontId="3" fillId="0" borderId="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5" fillId="0" borderId="0" xfId="0" applyFont="1"/>
    <xf numFmtId="0" fontId="4" fillId="0" borderId="0" xfId="0" applyFont="1" applyProtection="1"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wrapText="1"/>
      <protection locked="0"/>
    </xf>
    <xf numFmtId="4" fontId="3" fillId="0" borderId="0" xfId="0" applyNumberFormat="1" applyFont="1" applyFill="1" applyAlignment="1" applyProtection="1">
      <alignment horizontal="center"/>
      <protection locked="0"/>
    </xf>
    <xf numFmtId="4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top"/>
      <protection locked="0"/>
    </xf>
    <xf numFmtId="4" fontId="7" fillId="0" borderId="0" xfId="0" applyNumberFormat="1" applyFont="1" applyAlignment="1" applyProtection="1">
      <alignment horizontal="center"/>
      <protection locked="0"/>
    </xf>
    <xf numFmtId="4" fontId="7" fillId="0" borderId="0" xfId="0" applyNumberFormat="1" applyFont="1" applyFill="1" applyAlignment="1" applyProtection="1">
      <alignment horizontal="center"/>
      <protection locked="0"/>
    </xf>
    <xf numFmtId="0" fontId="8" fillId="0" borderId="0" xfId="0" applyFont="1" applyAlignment="1" applyProtection="1">
      <alignment wrapText="1"/>
      <protection locked="0"/>
    </xf>
    <xf numFmtId="43" fontId="8" fillId="3" borderId="2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43" fontId="8" fillId="3" borderId="3" xfId="0" applyNumberFormat="1" applyFont="1" applyFill="1" applyBorder="1" applyAlignment="1">
      <alignment horizontal="center" vertical="center"/>
    </xf>
    <xf numFmtId="4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4" fontId="7" fillId="4" borderId="3" xfId="0" applyNumberFormat="1" applyFont="1" applyFill="1" applyBorder="1" applyAlignment="1" applyProtection="1">
      <alignment horizontal="center" vertical="top" wrapText="1"/>
      <protection locked="0"/>
    </xf>
    <xf numFmtId="0" fontId="8" fillId="3" borderId="10" xfId="0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 applyProtection="1">
      <alignment horizontal="center" wrapText="1"/>
      <protection locked="0"/>
    </xf>
    <xf numFmtId="4" fontId="10" fillId="0" borderId="0" xfId="0" applyNumberFormat="1" applyFont="1" applyBorder="1" applyAlignment="1" applyProtection="1">
      <alignment horizontal="center" wrapText="1"/>
      <protection locked="0"/>
    </xf>
    <xf numFmtId="164" fontId="8" fillId="0" borderId="5" xfId="0" applyNumberFormat="1" applyFont="1" applyBorder="1" applyAlignment="1">
      <alignment vertical="center"/>
    </xf>
    <xf numFmtId="43" fontId="8" fillId="0" borderId="5" xfId="0" applyNumberFormat="1" applyFont="1" applyBorder="1" applyAlignment="1">
      <alignment vertical="center"/>
    </xf>
    <xf numFmtId="43" fontId="5" fillId="0" borderId="5" xfId="0" applyNumberFormat="1" applyFont="1" applyBorder="1" applyAlignment="1">
      <alignment vertical="center"/>
    </xf>
    <xf numFmtId="43" fontId="11" fillId="0" borderId="11" xfId="0" applyNumberFormat="1" applyFont="1" applyBorder="1" applyAlignment="1">
      <alignment vertical="center"/>
    </xf>
    <xf numFmtId="0" fontId="11" fillId="0" borderId="0" xfId="0" applyFont="1"/>
    <xf numFmtId="43" fontId="11" fillId="0" borderId="14" xfId="0" applyNumberFormat="1" applyFont="1" applyBorder="1" applyAlignment="1">
      <alignment vertical="center"/>
    </xf>
    <xf numFmtId="0" fontId="7" fillId="0" borderId="0" xfId="0" applyFont="1"/>
    <xf numFmtId="1" fontId="7" fillId="0" borderId="2" xfId="0" applyNumberFormat="1" applyFont="1" applyFill="1" applyBorder="1" applyAlignment="1">
      <alignment horizontal="center" vertical="center"/>
    </xf>
    <xf numFmtId="165" fontId="4" fillId="0" borderId="0" xfId="0" applyNumberFormat="1" applyFont="1" applyBorder="1" applyAlignment="1" applyProtection="1">
      <alignment horizontal="center" vertical="top"/>
      <protection locked="0"/>
    </xf>
    <xf numFmtId="165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5" xfId="0" applyNumberFormat="1" applyFont="1" applyFill="1" applyBorder="1" applyAlignment="1">
      <alignment horizontal="center" vertical="center"/>
    </xf>
    <xf numFmtId="165" fontId="8" fillId="0" borderId="0" xfId="0" applyNumberFormat="1" applyFont="1" applyAlignment="1" applyProtection="1">
      <alignment horizontal="center" vertical="top"/>
      <protection locked="0"/>
    </xf>
    <xf numFmtId="165" fontId="4" fillId="0" borderId="0" xfId="0" applyNumberFormat="1" applyFont="1" applyAlignment="1" applyProtection="1">
      <alignment horizontal="center" vertical="top"/>
      <protection locked="0"/>
    </xf>
    <xf numFmtId="165" fontId="8" fillId="0" borderId="5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3" fontId="8" fillId="0" borderId="17" xfId="0" applyNumberFormat="1" applyFont="1" applyBorder="1" applyAlignment="1">
      <alignment vertical="center"/>
    </xf>
    <xf numFmtId="43" fontId="5" fillId="0" borderId="17" xfId="0" applyNumberFormat="1" applyFont="1" applyBorder="1" applyAlignment="1">
      <alignment vertical="center"/>
    </xf>
    <xf numFmtId="43" fontId="12" fillId="4" borderId="20" xfId="0" applyNumberFormat="1" applyFont="1" applyFill="1" applyBorder="1" applyProtection="1">
      <protection locked="0"/>
    </xf>
    <xf numFmtId="43" fontId="12" fillId="4" borderId="22" xfId="0" applyNumberFormat="1" applyFont="1" applyFill="1" applyBorder="1" applyProtection="1">
      <protection locked="0"/>
    </xf>
    <xf numFmtId="43" fontId="12" fillId="4" borderId="25" xfId="0" applyNumberFormat="1" applyFont="1" applyFill="1" applyBorder="1" applyProtection="1">
      <protection locked="0"/>
    </xf>
    <xf numFmtId="1" fontId="12" fillId="2" borderId="5" xfId="0" applyNumberFormat="1" applyFont="1" applyFill="1" applyBorder="1" applyAlignment="1" applyProtection="1">
      <alignment horizontal="center" vertical="top"/>
      <protection locked="0"/>
    </xf>
    <xf numFmtId="43" fontId="12" fillId="2" borderId="5" xfId="0" applyNumberFormat="1" applyFont="1" applyFill="1" applyBorder="1" applyProtection="1">
      <protection locked="0"/>
    </xf>
    <xf numFmtId="164" fontId="8" fillId="2" borderId="17" xfId="0" applyNumberFormat="1" applyFont="1" applyFill="1" applyBorder="1" applyAlignment="1">
      <alignment vertical="center"/>
    </xf>
    <xf numFmtId="164" fontId="8" fillId="2" borderId="5" xfId="0" applyNumberFormat="1" applyFont="1" applyFill="1" applyBorder="1" applyAlignment="1">
      <alignment vertical="center"/>
    </xf>
    <xf numFmtId="0" fontId="12" fillId="2" borderId="6" xfId="0" applyFont="1" applyFill="1" applyBorder="1" applyAlignment="1" applyProtection="1">
      <alignment horizontal="left" vertical="top"/>
      <protection locked="0"/>
    </xf>
    <xf numFmtId="0" fontId="12" fillId="2" borderId="12" xfId="0" applyFont="1" applyFill="1" applyBorder="1" applyAlignment="1" applyProtection="1">
      <alignment horizontal="left" vertical="top"/>
      <protection locked="0"/>
    </xf>
    <xf numFmtId="0" fontId="12" fillId="2" borderId="5" xfId="0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left" vertical="justify" wrapText="1"/>
    </xf>
    <xf numFmtId="0" fontId="8" fillId="0" borderId="7" xfId="0" applyFont="1" applyFill="1" applyBorder="1" applyAlignment="1">
      <alignment horizontal="left" vertical="justify" wrapText="1"/>
    </xf>
    <xf numFmtId="0" fontId="8" fillId="0" borderId="6" xfId="0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12" fillId="4" borderId="23" xfId="0" applyFont="1" applyFill="1" applyBorder="1" applyAlignment="1" applyProtection="1">
      <alignment horizontal="left" vertical="top"/>
      <protection locked="0"/>
    </xf>
    <xf numFmtId="0" fontId="12" fillId="4" borderId="24" xfId="0" applyFont="1" applyFill="1" applyBorder="1" applyAlignment="1" applyProtection="1">
      <alignment horizontal="left" vertical="top"/>
      <protection locked="0"/>
    </xf>
    <xf numFmtId="0" fontId="0" fillId="0" borderId="5" xfId="0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2" fillId="4" borderId="18" xfId="0" applyFont="1" applyFill="1" applyBorder="1" applyAlignment="1" applyProtection="1">
      <alignment horizontal="left" vertical="top"/>
      <protection locked="0"/>
    </xf>
    <xf numFmtId="0" fontId="12" fillId="4" borderId="19" xfId="0" applyFont="1" applyFill="1" applyBorder="1" applyAlignment="1" applyProtection="1">
      <alignment horizontal="left" vertical="top"/>
      <protection locked="0"/>
    </xf>
    <xf numFmtId="0" fontId="7" fillId="2" borderId="6" xfId="0" applyFont="1" applyFill="1" applyBorder="1" applyAlignment="1" applyProtection="1">
      <alignment horizontal="center" vertical="top"/>
      <protection locked="0"/>
    </xf>
    <xf numFmtId="0" fontId="7" fillId="2" borderId="12" xfId="0" applyFont="1" applyFill="1" applyBorder="1" applyAlignment="1" applyProtection="1">
      <alignment horizontal="center" vertical="top"/>
      <protection locked="0"/>
    </xf>
    <xf numFmtId="0" fontId="8" fillId="2" borderId="17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12" fillId="4" borderId="21" xfId="0" applyFont="1" applyFill="1" applyBorder="1" applyAlignment="1" applyProtection="1">
      <alignment horizontal="left" vertical="top"/>
      <protection locked="0"/>
    </xf>
    <xf numFmtId="0" fontId="12" fillId="4" borderId="5" xfId="0" applyFont="1" applyFill="1" applyBorder="1" applyAlignment="1" applyProtection="1">
      <alignment horizontal="left" vertical="top"/>
      <protection locked="0"/>
    </xf>
    <xf numFmtId="0" fontId="13" fillId="0" borderId="1" xfId="0" applyFont="1" applyBorder="1" applyAlignment="1" applyProtection="1">
      <alignment horizontal="center" vertical="top"/>
      <protection locked="0"/>
    </xf>
    <xf numFmtId="0" fontId="13" fillId="0" borderId="3" xfId="0" applyFont="1" applyBorder="1" applyAlignment="1" applyProtection="1">
      <alignment horizontal="center" vertical="top"/>
      <protection locked="0"/>
    </xf>
    <xf numFmtId="165" fontId="4" fillId="0" borderId="15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 wrapText="1"/>
    </xf>
  </cellXfs>
  <cellStyles count="5">
    <cellStyle name="Excel Built-in Normal" xfId="4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  <cellStyle name="Обычный_Predmjer-Jovanic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1905</xdr:colOff>
      <xdr:row>2</xdr:row>
      <xdr:rowOff>53340</xdr:rowOff>
    </xdr:to>
    <xdr:pic>
      <xdr:nvPicPr>
        <xdr:cNvPr id="10" name="Picture 1" descr="new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4625" y="108585"/>
          <a:ext cx="363855" cy="910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</xdr:colOff>
      <xdr:row>2</xdr:row>
      <xdr:rowOff>53340</xdr:rowOff>
    </xdr:to>
    <xdr:pic>
      <xdr:nvPicPr>
        <xdr:cNvPr id="11" name="Picture 1" descr="new log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24625" y="108585"/>
          <a:ext cx="363855" cy="910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</xdr:colOff>
      <xdr:row>2</xdr:row>
      <xdr:rowOff>53340</xdr:rowOff>
    </xdr:to>
    <xdr:pic>
      <xdr:nvPicPr>
        <xdr:cNvPr id="16" name="Picture 1" descr="new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48900" y="108585"/>
          <a:ext cx="1905" cy="910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1905</xdr:colOff>
      <xdr:row>2</xdr:row>
      <xdr:rowOff>53340</xdr:rowOff>
    </xdr:to>
    <xdr:pic>
      <xdr:nvPicPr>
        <xdr:cNvPr id="17" name="Picture 1" descr="new log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248900" y="108585"/>
          <a:ext cx="1905" cy="910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view="pageBreakPreview" zoomScaleNormal="100" zoomScaleSheetLayoutView="100" zoomScalePageLayoutView="76" workbookViewId="0">
      <selection activeCell="G41" sqref="G41"/>
    </sheetView>
  </sheetViews>
  <sheetFormatPr defaultColWidth="9.1796875" defaultRowHeight="14"/>
  <cols>
    <col min="1" max="1" width="7.1796875" style="41" customWidth="1"/>
    <col min="2" max="2" width="20.26953125" style="9" customWidth="1"/>
    <col min="3" max="3" width="40.453125" style="11" customWidth="1"/>
    <col min="4" max="4" width="7.81640625" style="10" customWidth="1"/>
    <col min="5" max="5" width="9.1796875" style="12" customWidth="1"/>
    <col min="6" max="6" width="10.7265625" style="8" customWidth="1"/>
    <col min="7" max="7" width="11.453125" style="7" customWidth="1"/>
    <col min="8" max="16384" width="9.1796875" style="7"/>
  </cols>
  <sheetData>
    <row r="1" spans="1:7" s="1" customFormat="1" ht="51" customHeight="1" thickBot="1">
      <c r="A1" s="86"/>
      <c r="B1" s="86"/>
      <c r="C1" s="86"/>
      <c r="D1" s="86"/>
      <c r="E1" s="86"/>
      <c r="F1" s="86"/>
      <c r="G1" s="86"/>
    </row>
    <row r="2" spans="1:7" s="1" customFormat="1" ht="16" thickBot="1">
      <c r="A2" s="84" t="s">
        <v>51</v>
      </c>
      <c r="B2" s="85"/>
      <c r="C2" s="85"/>
      <c r="D2" s="85"/>
      <c r="E2" s="85"/>
      <c r="F2" s="85"/>
      <c r="G2" s="85"/>
    </row>
    <row r="3" spans="1:7" s="1" customFormat="1" ht="24.75" customHeight="1" thickBot="1">
      <c r="A3" s="87" t="s">
        <v>50</v>
      </c>
      <c r="B3" s="88"/>
      <c r="C3" s="88"/>
      <c r="D3" s="88"/>
      <c r="E3" s="88"/>
      <c r="F3" s="88"/>
      <c r="G3" s="88"/>
    </row>
    <row r="4" spans="1:7" s="1" customFormat="1" ht="12" customHeight="1" thickBot="1">
      <c r="A4" s="37"/>
      <c r="B4" s="2"/>
      <c r="C4" s="3"/>
      <c r="D4" s="4"/>
      <c r="E4" s="27"/>
      <c r="F4" s="28"/>
    </row>
    <row r="5" spans="1:7" s="5" customFormat="1" ht="34.15" customHeight="1" thickBot="1">
      <c r="A5" s="38" t="s">
        <v>2</v>
      </c>
      <c r="B5" s="91" t="s">
        <v>0</v>
      </c>
      <c r="C5" s="92"/>
      <c r="D5" s="24" t="s">
        <v>4</v>
      </c>
      <c r="E5" s="22" t="s">
        <v>3</v>
      </c>
      <c r="F5" s="23" t="s">
        <v>5</v>
      </c>
      <c r="G5" s="23" t="s">
        <v>6</v>
      </c>
    </row>
    <row r="6" spans="1:7" s="6" customFormat="1" ht="16.149999999999999" customHeight="1" thickBot="1">
      <c r="A6" s="36">
        <v>1</v>
      </c>
      <c r="B6" s="89" t="s">
        <v>9</v>
      </c>
      <c r="C6" s="90"/>
      <c r="D6" s="20"/>
      <c r="E6" s="21"/>
      <c r="F6" s="18"/>
      <c r="G6" s="18"/>
    </row>
    <row r="7" spans="1:7" s="6" customFormat="1" ht="19.5" customHeight="1">
      <c r="A7" s="43">
        <v>1.1000000000000001</v>
      </c>
      <c r="B7" s="80" t="s">
        <v>19</v>
      </c>
      <c r="C7" s="81"/>
      <c r="D7" s="44" t="s">
        <v>18</v>
      </c>
      <c r="E7" s="52">
        <v>135</v>
      </c>
      <c r="F7" s="45"/>
      <c r="G7" s="46"/>
    </row>
    <row r="8" spans="1:7" s="6" customFormat="1" ht="51.75" customHeight="1">
      <c r="A8" s="42">
        <v>1.2</v>
      </c>
      <c r="B8" s="63" t="s">
        <v>20</v>
      </c>
      <c r="C8" s="69"/>
      <c r="D8" s="44" t="s">
        <v>16</v>
      </c>
      <c r="E8" s="52">
        <v>5.25</v>
      </c>
      <c r="F8" s="45"/>
      <c r="G8" s="46"/>
    </row>
    <row r="9" spans="1:7" s="33" customFormat="1" ht="18" customHeight="1" thickBot="1">
      <c r="A9" s="70" t="s">
        <v>10</v>
      </c>
      <c r="B9" s="71"/>
      <c r="C9" s="71"/>
      <c r="D9" s="71"/>
      <c r="E9" s="71"/>
      <c r="F9" s="71"/>
      <c r="G9" s="32">
        <f>SUM(G7:G8)</f>
        <v>0</v>
      </c>
    </row>
    <row r="10" spans="1:7" ht="21" customHeight="1" thickBot="1">
      <c r="A10" s="36">
        <v>2</v>
      </c>
      <c r="B10" s="72" t="s">
        <v>14</v>
      </c>
      <c r="C10" s="73"/>
      <c r="D10" s="25"/>
      <c r="E10" s="26"/>
      <c r="F10" s="26"/>
      <c r="G10" s="26"/>
    </row>
    <row r="11" spans="1:7" ht="103.5" customHeight="1">
      <c r="A11" s="39"/>
      <c r="B11" s="57" t="s">
        <v>17</v>
      </c>
      <c r="C11" s="58"/>
      <c r="D11" s="58"/>
      <c r="E11" s="58"/>
      <c r="F11" s="58"/>
      <c r="G11" s="59"/>
    </row>
    <row r="12" spans="1:7" ht="101.25" customHeight="1">
      <c r="A12" s="39">
        <v>2.1</v>
      </c>
      <c r="B12" s="60" t="s">
        <v>48</v>
      </c>
      <c r="C12" s="62"/>
      <c r="D12" s="19" t="s">
        <v>16</v>
      </c>
      <c r="E12" s="53">
        <v>711.87</v>
      </c>
      <c r="F12" s="30"/>
      <c r="G12" s="31"/>
    </row>
    <row r="13" spans="1:7" ht="28.5" customHeight="1">
      <c r="A13" s="39">
        <v>2.2000000000000002</v>
      </c>
      <c r="B13" s="60" t="s">
        <v>21</v>
      </c>
      <c r="C13" s="62"/>
      <c r="D13" s="19" t="s">
        <v>1</v>
      </c>
      <c r="E13" s="53">
        <v>106.4</v>
      </c>
      <c r="F13" s="30"/>
      <c r="G13" s="31"/>
    </row>
    <row r="14" spans="1:7" ht="45" customHeight="1">
      <c r="A14" s="39">
        <v>2.2999999999999998</v>
      </c>
      <c r="B14" s="60" t="s">
        <v>22</v>
      </c>
      <c r="C14" s="62"/>
      <c r="D14" s="19" t="s">
        <v>16</v>
      </c>
      <c r="E14" s="53">
        <v>31.44</v>
      </c>
      <c r="F14" s="30"/>
      <c r="G14" s="31"/>
    </row>
    <row r="15" spans="1:7" ht="90" customHeight="1">
      <c r="A15" s="39">
        <v>2.4</v>
      </c>
      <c r="B15" s="60" t="s">
        <v>23</v>
      </c>
      <c r="C15" s="62"/>
      <c r="D15" s="19" t="s">
        <v>16</v>
      </c>
      <c r="E15" s="53">
        <v>41.92</v>
      </c>
      <c r="F15" s="30"/>
      <c r="G15" s="31"/>
    </row>
    <row r="16" spans="1:7" ht="52.5" customHeight="1">
      <c r="A16" s="39">
        <v>2.5</v>
      </c>
      <c r="B16" s="60" t="s">
        <v>24</v>
      </c>
      <c r="C16" s="62"/>
      <c r="D16" s="19" t="s">
        <v>16</v>
      </c>
      <c r="E16" s="53">
        <v>209.6</v>
      </c>
      <c r="F16" s="30"/>
      <c r="G16" s="31"/>
    </row>
    <row r="17" spans="1:7" ht="51.75" customHeight="1">
      <c r="A17" s="39">
        <v>2.6</v>
      </c>
      <c r="B17" s="60" t="s">
        <v>40</v>
      </c>
      <c r="C17" s="62"/>
      <c r="D17" s="19" t="s">
        <v>16</v>
      </c>
      <c r="E17" s="53">
        <v>443.5</v>
      </c>
      <c r="F17" s="30"/>
      <c r="G17" s="31"/>
    </row>
    <row r="18" spans="1:7" ht="53.25" customHeight="1">
      <c r="A18" s="39">
        <v>2.7</v>
      </c>
      <c r="B18" s="60" t="s">
        <v>25</v>
      </c>
      <c r="C18" s="62"/>
      <c r="D18" s="19" t="s">
        <v>16</v>
      </c>
      <c r="E18" s="53">
        <v>27.15</v>
      </c>
      <c r="F18" s="30"/>
      <c r="G18" s="31"/>
    </row>
    <row r="19" spans="1:7" ht="42.75" customHeight="1">
      <c r="A19" s="39">
        <v>2.8</v>
      </c>
      <c r="B19" s="60" t="s">
        <v>39</v>
      </c>
      <c r="C19" s="62"/>
      <c r="D19" s="19" t="s">
        <v>16</v>
      </c>
      <c r="E19" s="53">
        <v>6.6</v>
      </c>
      <c r="F19" s="30"/>
      <c r="G19" s="31"/>
    </row>
    <row r="20" spans="1:7" ht="64.5" customHeight="1" thickBot="1">
      <c r="A20" s="39">
        <v>2.9</v>
      </c>
      <c r="B20" s="60" t="s">
        <v>26</v>
      </c>
      <c r="C20" s="62"/>
      <c r="D20" s="19" t="s">
        <v>16</v>
      </c>
      <c r="E20" s="53">
        <v>1595.57</v>
      </c>
      <c r="F20" s="30"/>
      <c r="G20" s="31"/>
    </row>
    <row r="21" spans="1:7" s="35" customFormat="1" ht="18" customHeight="1" thickBot="1">
      <c r="A21" s="74" t="s">
        <v>15</v>
      </c>
      <c r="B21" s="75"/>
      <c r="C21" s="75"/>
      <c r="D21" s="75"/>
      <c r="E21" s="75"/>
      <c r="F21" s="75"/>
      <c r="G21" s="34">
        <f>SUM(G12:G20)</f>
        <v>0</v>
      </c>
    </row>
    <row r="22" spans="1:7" ht="21" customHeight="1" thickBot="1">
      <c r="A22" s="36">
        <v>3</v>
      </c>
      <c r="B22" s="72" t="s">
        <v>27</v>
      </c>
      <c r="C22" s="73"/>
      <c r="D22" s="25"/>
      <c r="E22" s="26"/>
      <c r="F22" s="26"/>
      <c r="G22" s="26"/>
    </row>
    <row r="23" spans="1:7" ht="357.75" customHeight="1">
      <c r="A23" s="39">
        <v>3.1</v>
      </c>
      <c r="B23" s="60" t="s">
        <v>49</v>
      </c>
      <c r="C23" s="62"/>
      <c r="D23" s="19" t="s">
        <v>7</v>
      </c>
      <c r="E23" s="29">
        <v>3</v>
      </c>
      <c r="F23" s="30"/>
      <c r="G23" s="31"/>
    </row>
    <row r="24" spans="1:7" ht="34.5" customHeight="1">
      <c r="A24" s="39">
        <v>3.2</v>
      </c>
      <c r="B24" s="60" t="s">
        <v>41</v>
      </c>
      <c r="C24" s="61"/>
      <c r="D24" s="19" t="s">
        <v>16</v>
      </c>
      <c r="E24" s="29">
        <v>1</v>
      </c>
      <c r="F24" s="30"/>
      <c r="G24" s="31"/>
    </row>
    <row r="25" spans="1:7" ht="37.5" customHeight="1">
      <c r="A25" s="39">
        <v>3.3</v>
      </c>
      <c r="B25" s="60" t="s">
        <v>42</v>
      </c>
      <c r="C25" s="61"/>
      <c r="D25" s="19" t="s">
        <v>7</v>
      </c>
      <c r="E25" s="29">
        <v>1</v>
      </c>
      <c r="F25" s="30"/>
      <c r="G25" s="31"/>
    </row>
    <row r="26" spans="1:7" ht="40.5" customHeight="1">
      <c r="A26" s="39">
        <v>3.4</v>
      </c>
      <c r="B26" s="60" t="s">
        <v>43</v>
      </c>
      <c r="C26" s="62"/>
      <c r="D26" s="19" t="s">
        <v>16</v>
      </c>
      <c r="E26" s="29">
        <v>5.46</v>
      </c>
      <c r="F26" s="30"/>
      <c r="G26" s="31"/>
    </row>
    <row r="27" spans="1:7" ht="27" customHeight="1">
      <c r="A27" s="39">
        <v>3.5</v>
      </c>
      <c r="B27" s="60" t="s">
        <v>44</v>
      </c>
      <c r="C27" s="62"/>
      <c r="D27" s="19" t="s">
        <v>18</v>
      </c>
      <c r="E27" s="29">
        <v>6</v>
      </c>
      <c r="F27" s="30"/>
      <c r="G27" s="31"/>
    </row>
    <row r="28" spans="1:7" ht="34.5" customHeight="1">
      <c r="A28" s="39">
        <v>3.6</v>
      </c>
      <c r="B28" s="60" t="s">
        <v>45</v>
      </c>
      <c r="C28" s="62"/>
      <c r="D28" s="19" t="s">
        <v>18</v>
      </c>
      <c r="E28" s="29">
        <v>33</v>
      </c>
      <c r="F28" s="30"/>
      <c r="G28" s="31"/>
    </row>
    <row r="29" spans="1:7" ht="34.5" customHeight="1" thickBot="1">
      <c r="A29" s="39">
        <v>3.7</v>
      </c>
      <c r="B29" s="60" t="s">
        <v>46</v>
      </c>
      <c r="C29" s="61"/>
      <c r="D29" s="19" t="s">
        <v>29</v>
      </c>
      <c r="E29" s="29">
        <v>72</v>
      </c>
      <c r="F29" s="30"/>
      <c r="G29" s="31"/>
    </row>
    <row r="30" spans="1:7" s="35" customFormat="1" ht="18" customHeight="1" thickBot="1">
      <c r="A30" s="74" t="s">
        <v>28</v>
      </c>
      <c r="B30" s="75"/>
      <c r="C30" s="75"/>
      <c r="D30" s="75"/>
      <c r="E30" s="75"/>
      <c r="F30" s="75"/>
      <c r="G30" s="34">
        <f>SUM(G23:G29)</f>
        <v>0</v>
      </c>
    </row>
    <row r="31" spans="1:7" ht="21" customHeight="1" thickBot="1">
      <c r="A31" s="36">
        <v>4</v>
      </c>
      <c r="B31" s="72" t="s">
        <v>30</v>
      </c>
      <c r="C31" s="73"/>
      <c r="D31" s="25"/>
      <c r="E31" s="26"/>
      <c r="F31" s="26"/>
      <c r="G31" s="26"/>
    </row>
    <row r="32" spans="1:7" ht="41.25" customHeight="1">
      <c r="A32" s="39"/>
      <c r="B32" s="63" t="s">
        <v>33</v>
      </c>
      <c r="C32" s="64"/>
      <c r="D32" s="19"/>
      <c r="E32" s="29"/>
      <c r="F32" s="30"/>
      <c r="G32" s="31"/>
    </row>
    <row r="33" spans="1:7" ht="20.25" customHeight="1">
      <c r="A33" s="39">
        <v>4.0999999999999996</v>
      </c>
      <c r="B33" s="63" t="s">
        <v>32</v>
      </c>
      <c r="C33" s="64"/>
      <c r="D33" s="19" t="s">
        <v>18</v>
      </c>
      <c r="E33" s="29">
        <v>46</v>
      </c>
      <c r="F33" s="30"/>
      <c r="G33" s="31"/>
    </row>
    <row r="34" spans="1:7" ht="24.75" customHeight="1">
      <c r="A34" s="39">
        <v>4.2</v>
      </c>
      <c r="B34" s="63" t="s">
        <v>34</v>
      </c>
      <c r="C34" s="64"/>
      <c r="D34" s="19" t="s">
        <v>18</v>
      </c>
      <c r="E34" s="29">
        <v>85</v>
      </c>
      <c r="F34" s="30"/>
      <c r="G34" s="31"/>
    </row>
    <row r="35" spans="1:7" s="35" customFormat="1" ht="18" customHeight="1" thickBot="1">
      <c r="A35" s="70" t="s">
        <v>31</v>
      </c>
      <c r="B35" s="71"/>
      <c r="C35" s="71"/>
      <c r="D35" s="71"/>
      <c r="E35" s="71"/>
      <c r="F35" s="71"/>
      <c r="G35" s="32">
        <f>SUM(G33:G34)</f>
        <v>0</v>
      </c>
    </row>
    <row r="36" spans="1:7" ht="21" customHeight="1" thickBot="1">
      <c r="A36" s="36">
        <v>5</v>
      </c>
      <c r="B36" s="72" t="s">
        <v>35</v>
      </c>
      <c r="C36" s="73"/>
      <c r="D36" s="25"/>
      <c r="E36" s="26"/>
      <c r="F36" s="26"/>
      <c r="G36" s="26"/>
    </row>
    <row r="37" spans="1:7" ht="57" customHeight="1">
      <c r="A37" s="39">
        <v>5.0999999999999996</v>
      </c>
      <c r="B37" s="63" t="s">
        <v>37</v>
      </c>
      <c r="C37" s="64"/>
      <c r="D37" s="19" t="s">
        <v>1</v>
      </c>
      <c r="E37" s="29">
        <v>75</v>
      </c>
      <c r="F37" s="30"/>
      <c r="G37" s="31"/>
    </row>
    <row r="38" spans="1:7" ht="36.75" customHeight="1">
      <c r="A38" s="39">
        <v>5.2</v>
      </c>
      <c r="B38" s="63" t="s">
        <v>47</v>
      </c>
      <c r="C38" s="64"/>
      <c r="D38" s="19" t="s">
        <v>1</v>
      </c>
      <c r="E38" s="29">
        <v>131</v>
      </c>
      <c r="F38" s="30"/>
      <c r="G38" s="31"/>
    </row>
    <row r="39" spans="1:7" ht="39.75" customHeight="1">
      <c r="A39" s="39">
        <v>5.3</v>
      </c>
      <c r="B39" s="63" t="s">
        <v>38</v>
      </c>
      <c r="C39" s="64"/>
      <c r="D39" s="19" t="s">
        <v>7</v>
      </c>
      <c r="E39" s="29">
        <v>24</v>
      </c>
      <c r="F39" s="30"/>
      <c r="G39" s="31"/>
    </row>
    <row r="40" spans="1:7" ht="24" customHeight="1">
      <c r="A40" s="39">
        <v>5.4</v>
      </c>
      <c r="B40" s="65" t="s">
        <v>53</v>
      </c>
      <c r="C40" s="66"/>
      <c r="D40" s="19" t="s">
        <v>52</v>
      </c>
      <c r="E40" s="29">
        <v>1</v>
      </c>
      <c r="F40" s="30"/>
      <c r="G40" s="31"/>
    </row>
    <row r="41" spans="1:7" s="35" customFormat="1" ht="18" customHeight="1" thickBot="1">
      <c r="A41" s="70" t="s">
        <v>36</v>
      </c>
      <c r="B41" s="71"/>
      <c r="C41" s="71"/>
      <c r="D41" s="71"/>
      <c r="E41" s="71"/>
      <c r="F41" s="71"/>
      <c r="G41" s="32">
        <f>SUM(G37:G40)</f>
        <v>0</v>
      </c>
    </row>
    <row r="42" spans="1:7">
      <c r="A42" s="40"/>
      <c r="B42" s="14"/>
      <c r="C42" s="17"/>
      <c r="D42" s="15"/>
      <c r="E42" s="16"/>
      <c r="F42" s="13"/>
    </row>
    <row r="43" spans="1:7">
      <c r="A43" s="40"/>
      <c r="B43" s="14"/>
      <c r="C43" s="17"/>
      <c r="D43" s="15"/>
      <c r="E43" s="16"/>
      <c r="F43" s="13"/>
    </row>
    <row r="44" spans="1:7">
      <c r="A44" s="78" t="s">
        <v>13</v>
      </c>
      <c r="B44" s="79"/>
      <c r="C44" s="79"/>
      <c r="D44" s="79"/>
      <c r="E44" s="79"/>
      <c r="F44" s="79"/>
      <c r="G44" s="79"/>
    </row>
    <row r="45" spans="1:7">
      <c r="A45" s="50">
        <v>1</v>
      </c>
      <c r="B45" s="54" t="str">
        <f>B6</f>
        <v>Pripremni radovi</v>
      </c>
      <c r="C45" s="55"/>
      <c r="D45" s="55"/>
      <c r="E45" s="55"/>
      <c r="F45" s="55"/>
      <c r="G45" s="51">
        <f>G9</f>
        <v>0</v>
      </c>
    </row>
    <row r="46" spans="1:7">
      <c r="A46" s="50">
        <v>2</v>
      </c>
      <c r="B46" s="54" t="str">
        <f>B10</f>
        <v>Zemljani radovi</v>
      </c>
      <c r="C46" s="55"/>
      <c r="D46" s="55"/>
      <c r="E46" s="55"/>
      <c r="F46" s="55"/>
      <c r="G46" s="51">
        <f>G21</f>
        <v>0</v>
      </c>
    </row>
    <row r="47" spans="1:7">
      <c r="A47" s="50">
        <v>3</v>
      </c>
      <c r="B47" s="54" t="str">
        <f>B22</f>
        <v>Betonski i AB radovi</v>
      </c>
      <c r="C47" s="55"/>
      <c r="D47" s="55"/>
      <c r="E47" s="55"/>
      <c r="F47" s="55"/>
      <c r="G47" s="51">
        <f>G30</f>
        <v>0</v>
      </c>
    </row>
    <row r="48" spans="1:7">
      <c r="A48" s="50">
        <v>4</v>
      </c>
      <c r="B48" s="56" t="str">
        <f>B31</f>
        <v>Montažerski radovi</v>
      </c>
      <c r="C48" s="56"/>
      <c r="D48" s="56"/>
      <c r="E48" s="56"/>
      <c r="F48" s="56"/>
      <c r="G48" s="51">
        <f>G35</f>
        <v>0</v>
      </c>
    </row>
    <row r="49" spans="1:7" ht="14.5" thickBot="1">
      <c r="A49" s="50">
        <v>5</v>
      </c>
      <c r="B49" s="56" t="str">
        <f>B36</f>
        <v>Ostali radovi</v>
      </c>
      <c r="C49" s="56"/>
      <c r="D49" s="56"/>
      <c r="E49" s="56"/>
      <c r="F49" s="56"/>
      <c r="G49" s="51">
        <f>G41</f>
        <v>0</v>
      </c>
    </row>
    <row r="50" spans="1:7">
      <c r="A50" s="76" t="s">
        <v>11</v>
      </c>
      <c r="B50" s="77"/>
      <c r="C50" s="77"/>
      <c r="D50" s="77"/>
      <c r="E50" s="77"/>
      <c r="F50" s="77"/>
      <c r="G50" s="47">
        <f>SUM(G45:G49)</f>
        <v>0</v>
      </c>
    </row>
    <row r="51" spans="1:7">
      <c r="A51" s="82" t="s">
        <v>8</v>
      </c>
      <c r="B51" s="83"/>
      <c r="C51" s="83"/>
      <c r="D51" s="83"/>
      <c r="E51" s="83"/>
      <c r="F51" s="83"/>
      <c r="G51" s="48">
        <f>G50*0.17</f>
        <v>0</v>
      </c>
    </row>
    <row r="52" spans="1:7" ht="14.5" thickBot="1">
      <c r="A52" s="67" t="s">
        <v>12</v>
      </c>
      <c r="B52" s="68"/>
      <c r="C52" s="68"/>
      <c r="D52" s="68"/>
      <c r="E52" s="68"/>
      <c r="F52" s="68"/>
      <c r="G52" s="49">
        <f>G51+G50</f>
        <v>0</v>
      </c>
    </row>
  </sheetData>
  <mergeCells count="49">
    <mergeCell ref="A2:G2"/>
    <mergeCell ref="A1:G1"/>
    <mergeCell ref="A3:G3"/>
    <mergeCell ref="B6:C6"/>
    <mergeCell ref="B5:C5"/>
    <mergeCell ref="B7:C7"/>
    <mergeCell ref="B12:C12"/>
    <mergeCell ref="A51:F51"/>
    <mergeCell ref="B22:C22"/>
    <mergeCell ref="B23:C23"/>
    <mergeCell ref="A30:F30"/>
    <mergeCell ref="A35:F35"/>
    <mergeCell ref="B17:C17"/>
    <mergeCell ref="B18:C18"/>
    <mergeCell ref="B19:C19"/>
    <mergeCell ref="B20:C20"/>
    <mergeCell ref="B36:C36"/>
    <mergeCell ref="B37:C37"/>
    <mergeCell ref="B38:C38"/>
    <mergeCell ref="B39:C39"/>
    <mergeCell ref="A41:F41"/>
    <mergeCell ref="A52:F52"/>
    <mergeCell ref="B8:C8"/>
    <mergeCell ref="B13:C13"/>
    <mergeCell ref="B14:C14"/>
    <mergeCell ref="B16:C16"/>
    <mergeCell ref="A9:F9"/>
    <mergeCell ref="B10:C10"/>
    <mergeCell ref="B31:C31"/>
    <mergeCell ref="B32:C32"/>
    <mergeCell ref="B15:C15"/>
    <mergeCell ref="A21:F21"/>
    <mergeCell ref="B49:F49"/>
    <mergeCell ref="A50:F50"/>
    <mergeCell ref="A44:G44"/>
    <mergeCell ref="B45:F45"/>
    <mergeCell ref="B46:F46"/>
    <mergeCell ref="B47:F47"/>
    <mergeCell ref="B48:F48"/>
    <mergeCell ref="B11:G11"/>
    <mergeCell ref="B24:C24"/>
    <mergeCell ref="B26:C26"/>
    <mergeCell ref="B27:C27"/>
    <mergeCell ref="B28:C28"/>
    <mergeCell ref="B34:C34"/>
    <mergeCell ref="B29:C29"/>
    <mergeCell ref="B33:C33"/>
    <mergeCell ref="B25:C25"/>
    <mergeCell ref="B40:C40"/>
  </mergeCells>
  <pageMargins left="0.7" right="0.7" top="0.75" bottom="0.75" header="0.3" footer="0.3"/>
  <pageSetup paperSize="9" scale="69" orientation="portrait" r:id="rId1"/>
  <rowBreaks count="2" manualBreakCount="2">
    <brk id="22" max="6" man="1"/>
    <brk id="52" max="6" man="1"/>
  </rowBreaks>
  <ignoredErrors>
    <ignoredError sqref="G45:G52 B45:F4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view="pageBreakPreview" zoomScale="110" zoomScaleSheetLayoutView="110" workbookViewId="0">
      <selection activeCell="E11" sqref="E11"/>
    </sheetView>
  </sheetViews>
  <sheetFormatPr defaultRowHeight="12.5"/>
  <cols>
    <col min="1" max="1" width="2.7265625" customWidth="1"/>
    <col min="4" max="4" width="23.7265625" customWidth="1"/>
  </cols>
  <sheetData>
    <row r="1" ht="33.65" customHeight="1"/>
    <row r="2" ht="62.5" customHeight="1"/>
    <row r="3" ht="18.649999999999999" customHeight="1"/>
    <row r="10" ht="13.9" customHeight="1"/>
    <row r="11" ht="60" customHeight="1"/>
    <row r="12" ht="78" customHeight="1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C2C3807C2F384D86333F40AB7E6DC8" ma:contentTypeVersion="11" ma:contentTypeDescription="Create a new document." ma:contentTypeScope="" ma:versionID="4ad02409d466a7ce8539a44cc3c063be">
  <xsd:schema xmlns:xsd="http://www.w3.org/2001/XMLSchema" xmlns:xs="http://www.w3.org/2001/XMLSchema" xmlns:p="http://schemas.microsoft.com/office/2006/metadata/properties" xmlns:ns2="de777af5-75c5-4059-8842-b3ca2d118c77" xmlns:ns3="8473b686-699c-4c82-a6c9-aace401bacaf" targetNamespace="http://schemas.microsoft.com/office/2006/metadata/properties" ma:root="true" ma:fieldsID="18bfeb1ba4e8b9225b10a534e70b9cef" ns2:_="" ns3:_="">
    <xsd:import namespace="de777af5-75c5-4059-8842-b3ca2d118c77"/>
    <xsd:import namespace="8473b686-699c-4c82-a6c9-aace401baca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3b686-699c-4c82-a6c9-aace401bac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e777af5-75c5-4059-8842-b3ca2d118c77">32JKWRRJAUXM-366569894-17915</_dlc_DocId>
    <_dlc_DocIdUrl xmlns="de777af5-75c5-4059-8842-b3ca2d118c77">
      <Url>https://undp.sharepoint.com/teams/BIH/GS/_layouts/15/DocIdRedir.aspx?ID=32JKWRRJAUXM-366569894-17915</Url>
      <Description>32JKWRRJAUXM-366569894-17915</Description>
    </_dlc_DocIdUrl>
  </documentManagement>
</p:properties>
</file>

<file path=customXml/itemProps1.xml><?xml version="1.0" encoding="utf-8"?>
<ds:datastoreItem xmlns:ds="http://schemas.openxmlformats.org/officeDocument/2006/customXml" ds:itemID="{134D7754-13D5-4C3D-A87D-FDA9C4904D59}"/>
</file>

<file path=customXml/itemProps2.xml><?xml version="1.0" encoding="utf-8"?>
<ds:datastoreItem xmlns:ds="http://schemas.openxmlformats.org/officeDocument/2006/customXml" ds:itemID="{BF18E8E8-43D7-48F3-9B21-E4B39E645229}"/>
</file>

<file path=customXml/itemProps3.xml><?xml version="1.0" encoding="utf-8"?>
<ds:datastoreItem xmlns:ds="http://schemas.openxmlformats.org/officeDocument/2006/customXml" ds:itemID="{7A1C2127-8EDC-48D3-AD2E-E54F9BC3EF0B}"/>
</file>

<file path=customXml/itemProps4.xml><?xml version="1.0" encoding="utf-8"?>
<ds:datastoreItem xmlns:ds="http://schemas.openxmlformats.org/officeDocument/2006/customXml" ds:itemID="{61ED47DE-18FC-423B-8973-1C484DFE5E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BoQ Mahmutovići</vt:lpstr>
      <vt:lpstr>Sheet1</vt:lpstr>
      <vt:lpstr>'BoQ Mahmutovići'!Print_Area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rradic</dc:creator>
  <cp:lastModifiedBy>Vedran Ibrulj</cp:lastModifiedBy>
  <cp:lastPrinted>2022-02-02T15:35:03Z</cp:lastPrinted>
  <dcterms:created xsi:type="dcterms:W3CDTF">2001-06-30T10:30:18Z</dcterms:created>
  <dcterms:modified xsi:type="dcterms:W3CDTF">2022-04-13T20:37:22Z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0x01010078C2C3807C2F384D86333F40AB7E6DC8</vt:lpwstr>
  </property>
  <property fmtid="{D5CDD505-2E9C-101B-9397-08002B2CF9AE}" pid="3" name="_dlc_DocIdItemGuid">
    <vt:lpwstr>4b380326-9a96-41e5-9e2a-251adbfab569</vt:lpwstr>
  </property>
</Properties>
</file>