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diane_fosso_undp_org/Documents/Diane/ANNEE 2022/CONSULTATIONS ET ACHATS/CONSTRUCTION LOGEMENTS D'ASTREINTE COMMISSARIAT WAZZA/SPECIFICATIONS/"/>
    </mc:Choice>
  </mc:AlternateContent>
  <xr:revisionPtr revIDLastSave="3" documentId="13_ncr:1_{ACD72D95-6D0B-45C4-9EDD-FC7B82CA9E95}" xr6:coauthVersionLast="47" xr6:coauthVersionMax="47" xr10:uidLastSave="{A69F73E8-7636-42A4-B119-3897B00F7BA9}"/>
  <bookViews>
    <workbookView xWindow="1900" yWindow="1900" windowWidth="17760" windowHeight="18830" activeTab="2" xr2:uid="{00000000-000D-0000-FFFF-FFFF00000000}"/>
  </bookViews>
  <sheets>
    <sheet name="CBPU" sheetId="2" r:id="rId1"/>
    <sheet name="CDQE" sheetId="1" r:id="rId2"/>
    <sheet name="CSDPU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2" i="1" l="1"/>
  <c r="B130" i="1"/>
  <c r="F123" i="1"/>
  <c r="D122" i="1"/>
  <c r="F122" i="1" s="1"/>
  <c r="F119" i="1"/>
  <c r="F120" i="1" s="1"/>
  <c r="F116" i="1"/>
  <c r="F115" i="1"/>
  <c r="F114" i="1"/>
  <c r="F111" i="1"/>
  <c r="F110" i="1"/>
  <c r="F109" i="1"/>
  <c r="F108" i="1"/>
  <c r="F112" i="1" s="1"/>
  <c r="F104" i="1"/>
  <c r="F103" i="1"/>
  <c r="F102" i="1"/>
  <c r="F99" i="1"/>
  <c r="F98" i="1"/>
  <c r="F97" i="1"/>
  <c r="F100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5" i="1"/>
  <c r="F74" i="1"/>
  <c r="F73" i="1"/>
  <c r="F72" i="1"/>
  <c r="F71" i="1"/>
  <c r="D71" i="1"/>
  <c r="F70" i="1"/>
  <c r="F69" i="1"/>
  <c r="D68" i="1"/>
  <c r="F68" i="1" s="1"/>
  <c r="F67" i="1"/>
  <c r="D67" i="1"/>
  <c r="D66" i="1"/>
  <c r="F66" i="1" s="1"/>
  <c r="F65" i="1"/>
  <c r="D65" i="1"/>
  <c r="F64" i="1"/>
  <c r="F63" i="1"/>
  <c r="F62" i="1"/>
  <c r="F61" i="1"/>
  <c r="F60" i="1"/>
  <c r="F59" i="1"/>
  <c r="F58" i="1"/>
  <c r="F57" i="1"/>
  <c r="F56" i="1"/>
  <c r="F53" i="1"/>
  <c r="F52" i="1"/>
  <c r="F51" i="1"/>
  <c r="F54" i="1" s="1"/>
  <c r="F50" i="1"/>
  <c r="F47" i="1"/>
  <c r="F46" i="1"/>
  <c r="F45" i="1"/>
  <c r="F44" i="1"/>
  <c r="F43" i="1"/>
  <c r="F42" i="1"/>
  <c r="F41" i="1"/>
  <c r="F40" i="1"/>
  <c r="F48" i="1" s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19" i="1"/>
  <c r="F18" i="1"/>
  <c r="F17" i="1"/>
  <c r="F16" i="1"/>
  <c r="F15" i="1"/>
  <c r="F20" i="1" s="1"/>
  <c r="F12" i="1"/>
  <c r="F11" i="1"/>
  <c r="F10" i="1"/>
  <c r="F6" i="1"/>
  <c r="F5" i="1"/>
  <c r="F4" i="1"/>
  <c r="C7" i="1" s="1"/>
  <c r="F130" i="1" s="1"/>
  <c r="F24" i="3"/>
  <c r="F23" i="3"/>
  <c r="F22" i="3"/>
  <c r="F25" i="3" s="1"/>
  <c r="F19" i="3"/>
  <c r="F18" i="3"/>
  <c r="F20" i="3" s="1"/>
  <c r="F17" i="3"/>
  <c r="F12" i="3"/>
  <c r="F14" i="3" s="1"/>
  <c r="F11" i="3"/>
  <c r="F7" i="3"/>
  <c r="F6" i="3"/>
  <c r="F124" i="1" l="1"/>
  <c r="F117" i="1"/>
  <c r="C125" i="1" s="1"/>
  <c r="F132" i="1" s="1"/>
  <c r="F95" i="1"/>
  <c r="E105" i="1" s="1"/>
  <c r="F131" i="1" s="1"/>
  <c r="F38" i="1"/>
  <c r="F29" i="1"/>
  <c r="F13" i="1"/>
  <c r="F76" i="1"/>
  <c r="F8" i="3"/>
  <c r="F9" i="3" s="1"/>
  <c r="F15" i="3" s="1"/>
  <c r="F26" i="3" s="1"/>
  <c r="E124" i="2"/>
  <c r="E120" i="2"/>
  <c r="E117" i="2"/>
  <c r="E112" i="2"/>
  <c r="C7" i="2"/>
  <c r="F133" i="1" l="1"/>
  <c r="F27" i="3"/>
  <c r="F28" i="3"/>
  <c r="C125" i="2"/>
  <c r="F29" i="3" l="1"/>
  <c r="F30" i="3"/>
  <c r="F31" i="3" s="1"/>
  <c r="F32" i="3" s="1"/>
</calcChain>
</file>

<file path=xl/sharedStrings.xml><?xml version="1.0" encoding="utf-8"?>
<sst xmlns="http://schemas.openxmlformats.org/spreadsheetml/2006/main" count="517" uniqueCount="206">
  <si>
    <t>N° Prix</t>
  </si>
  <si>
    <t>Désignation des prix</t>
  </si>
  <si>
    <t>Unité</t>
  </si>
  <si>
    <t>Quantité</t>
  </si>
  <si>
    <t>P.U</t>
  </si>
  <si>
    <t>Prix Total</t>
  </si>
  <si>
    <t>A</t>
  </si>
  <si>
    <t>TRAVAUX PREPARATOIRES ET INSTALLATION DU CHANTIER</t>
  </si>
  <si>
    <t>Etudes et installation de chantier</t>
  </si>
  <si>
    <t>ff</t>
  </si>
  <si>
    <t>Projet d'exécution et plan de recolement</t>
  </si>
  <si>
    <t>Débrousaillage du site</t>
  </si>
  <si>
    <r>
      <t>m</t>
    </r>
    <r>
      <rPr>
        <vertAlign val="superscript"/>
        <sz val="11"/>
        <rFont val="Times New Roman"/>
        <family val="1"/>
      </rPr>
      <t>2</t>
    </r>
  </si>
  <si>
    <t>TOTAL A</t>
  </si>
  <si>
    <t>B</t>
  </si>
  <si>
    <t>TERRASSEMENTS</t>
  </si>
  <si>
    <t>Nivellement de la plate forme</t>
  </si>
  <si>
    <t>Fouilles en puits et en rigole</t>
  </si>
  <si>
    <r>
      <t>m</t>
    </r>
    <r>
      <rPr>
        <vertAlign val="superscript"/>
        <sz val="11"/>
        <rFont val="Times New Roman"/>
        <family val="1"/>
      </rPr>
      <t>3</t>
    </r>
  </si>
  <si>
    <t>Remblais sous dallage</t>
  </si>
  <si>
    <t>FONDATIONS</t>
  </si>
  <si>
    <t>Agglos bourrés de 20x20x40 cm</t>
  </si>
  <si>
    <t>Film polyane de 200 microns</t>
  </si>
  <si>
    <t>MACONNERIE-ELEVATION</t>
  </si>
  <si>
    <t>Escalier et rampe d'accès</t>
  </si>
  <si>
    <t>U</t>
  </si>
  <si>
    <t xml:space="preserve">Sous Total 400 </t>
  </si>
  <si>
    <t>CHARPENTE-COUVERTURE</t>
  </si>
  <si>
    <t>ml</t>
  </si>
  <si>
    <t>Tôles faîtières de 50 cm de large</t>
  </si>
  <si>
    <t>MENUISERIES ALUMINIUM, BOIS ET METALLIQUE</t>
  </si>
  <si>
    <t>ELECTRICITE</t>
  </si>
  <si>
    <t>Tube flexible orange</t>
  </si>
  <si>
    <t>Rouleau</t>
  </si>
  <si>
    <t>Coupe circuit avec protection neutre de marque SCHNEIDER</t>
  </si>
  <si>
    <t>Disjoncteur differentiel 2P 10-30A de marque SCHNEIDER</t>
  </si>
  <si>
    <t>Coffret encastré de 12 modules LEGRAND</t>
  </si>
  <si>
    <t>Disjoncteur à rail de 16-20-25A de marque SCHNEIDER</t>
  </si>
  <si>
    <t>Câblage des fils VGV de 2x1,5 de type EUROCABLE</t>
  </si>
  <si>
    <t>Câblage des fils VGV de 3x1,5 de type EUROCABLE</t>
  </si>
  <si>
    <r>
      <t>Câble VGV de 2x2,5 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de type EUROCABLE</t>
    </r>
  </si>
  <si>
    <t>Câblage des fils TH de 1,5 de type EUROCABLE</t>
  </si>
  <si>
    <t>Prise de lumière de marque LEGRAND</t>
  </si>
  <si>
    <t>Interrupteur SA LEGRAND</t>
  </si>
  <si>
    <t>Interrupteur DA LEGRAND</t>
  </si>
  <si>
    <t>Interrupteur VV LEGRAND</t>
  </si>
  <si>
    <t>Boîte de dérivation de 220x80x170 LEGRAND</t>
  </si>
  <si>
    <t>Prise force 2P+T 10/16A LEGRAND</t>
  </si>
  <si>
    <t>Réglettes LED complètes de 120</t>
  </si>
  <si>
    <t>Reglettes LED complètes de 60</t>
  </si>
  <si>
    <t>Ventilateur plafonnier</t>
  </si>
  <si>
    <t xml:space="preserve">PEINTURE </t>
  </si>
  <si>
    <t>Peinture Vynilique Pantex 1300  sur murs extérieurs (Application tricouche (couche imprégnation, couche accrochage couche finition))</t>
  </si>
  <si>
    <t>VOIRIE ET RESEAUX DIVERS</t>
  </si>
  <si>
    <t>TOTAL B</t>
  </si>
  <si>
    <t>C</t>
  </si>
  <si>
    <t>CLÔTURE</t>
  </si>
  <si>
    <t>Fondations</t>
  </si>
  <si>
    <r>
      <t>Béton de propété dosé à 200 kg/m</t>
    </r>
    <r>
      <rPr>
        <vertAlign val="superscript"/>
        <sz val="11"/>
        <rFont val="Times New Roman"/>
        <family val="1"/>
      </rPr>
      <t xml:space="preserve">3 </t>
    </r>
  </si>
  <si>
    <r>
      <t>BA dosé à 400 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pour semelles, poteaux et longrine </t>
    </r>
  </si>
  <si>
    <t>Sous total 300</t>
  </si>
  <si>
    <t>Maçonnerie-élévation</t>
  </si>
  <si>
    <t>Agglos creux de 15x20x40 cm pour élévation du mur</t>
  </si>
  <si>
    <r>
      <t>BA dosé à 350 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pour poteaux et chaînage</t>
    </r>
  </si>
  <si>
    <t>Enduits intérieurs et extérieurs verticaux</t>
  </si>
  <si>
    <t>Menuiserie métallique</t>
  </si>
  <si>
    <t>Porte métallique pour l'entrée piétonne de 1,00 m de large</t>
  </si>
  <si>
    <t>Sous total 600</t>
  </si>
  <si>
    <t xml:space="preserve">Peinture </t>
  </si>
  <si>
    <t>Peinture à huile sur menuiserie métallique et soubassement</t>
  </si>
  <si>
    <t>Sous total 800</t>
  </si>
  <si>
    <t>TOTAL C</t>
  </si>
  <si>
    <t>D</t>
  </si>
  <si>
    <t>PLOMBERIE-SANITAIRE</t>
  </si>
  <si>
    <t>E</t>
  </si>
  <si>
    <t>TOTAL GENERAL</t>
  </si>
  <si>
    <t>F</t>
  </si>
  <si>
    <t>LOGEMENT COMMISSARIAT</t>
  </si>
  <si>
    <t>Sous total 3000</t>
  </si>
  <si>
    <t>Sous total 3100</t>
  </si>
  <si>
    <t>Agglos creux de 15x20x40 cm</t>
  </si>
  <si>
    <t>Agglos bourrés de 15x20x40 cm</t>
  </si>
  <si>
    <t>Agglos creux de 10x20x40 cm</t>
  </si>
  <si>
    <t>m3</t>
  </si>
  <si>
    <t>Sous total 3200</t>
  </si>
  <si>
    <t>Fermes en bois traité par immersion dans le xylamon et carbonyl</t>
  </si>
  <si>
    <t>Pannes en bois de 8x8 cm et lattes de rive de pignon 4x8 cm traités par immersion dans le xylamon et carbonyl</t>
  </si>
  <si>
    <t>Planche de rive</t>
  </si>
  <si>
    <t>Rive en tôle de couleur vert pastel</t>
  </si>
  <si>
    <t>Faux plafond en contre plaquet posé sur un solivage de lattes 4x8 cm en maille de 60x120 cm</t>
  </si>
  <si>
    <t>Sous total 3300</t>
  </si>
  <si>
    <t xml:space="preserve"> fenêtres en alu de 110x150  profils en aluminium section mm.78/56 complètes d’accessoires </t>
  </si>
  <si>
    <t>u</t>
  </si>
  <si>
    <t xml:space="preserve"> fenêtres en alu de 60x70 profils en aluminium section mm.78/56 complètes d’accessoires </t>
  </si>
  <si>
    <t>Fenêtre en alu de 60x60</t>
  </si>
  <si>
    <t>Portes de 70x210 métalliques pleines en tôles doublés (sur les 2 faces) 12/10ieme avec les tubes lourd de 50</t>
  </si>
  <si>
    <t>Portes de 90x210 métalliques pleines en tôles doublés (sur les 2 faces) 12/10ieme avec les tubes lourd de 50</t>
  </si>
  <si>
    <t>Sous total 3400</t>
  </si>
  <si>
    <t>REVETEMENTS</t>
  </si>
  <si>
    <t>Revêtement de sol en carreaux grès vitrifiés d'origine italienne ou portuguaise de 50x50x8</t>
  </si>
  <si>
    <t>Sol des salles d'eau en carreaux mosaïque de 5x5</t>
  </si>
  <si>
    <t xml:space="preserve">Mur de toilette en carreaux faïence </t>
  </si>
  <si>
    <t xml:space="preserve">Mur de cuisine en carreaux faïence </t>
  </si>
  <si>
    <t xml:space="preserve">Sous total 3500 </t>
  </si>
  <si>
    <t>Applique sanitaire complète LEGRAND en LED</t>
  </si>
  <si>
    <t>Câble 2x16 mm2 pour interconnexion commissariat et logements astreints</t>
  </si>
  <si>
    <t>Sous total 3601</t>
  </si>
  <si>
    <t>Canalisation d'alimentation interieure en tuyau PPR y compris toutes sujétions de pose</t>
  </si>
  <si>
    <t>Evacuation des eaux vannes en PVC  ф63 y compris toutes sujétion de pose</t>
  </si>
  <si>
    <t>Evacuation des eaux usées en PVC  ф100 y compris toutes les sujétions de pose</t>
  </si>
  <si>
    <t>WC à la turque complet y compris toutes sujétion de pose</t>
  </si>
  <si>
    <t>WC à l'anglaise avec chasse basse y compris toutes sujétion de pose</t>
  </si>
  <si>
    <t>Colonne de douche simple avec syphon au sol y/c toutes sujétions</t>
  </si>
  <si>
    <t>F et P lavabo complet type brive y compris toutes sujétion de pose</t>
  </si>
  <si>
    <t>Fosse sceptique suivant le plan d'exécution de la fosse sceptique validé par le maître d'œuvre</t>
  </si>
  <si>
    <t>Puisard</t>
  </si>
  <si>
    <t>Regards de visite de 50x50</t>
  </si>
  <si>
    <t>Porte savon y compris toutes sujétion de pose</t>
  </si>
  <si>
    <t>Porte serviette y compris toutes sujétion de pose</t>
  </si>
  <si>
    <t>Alimentation en eau exterieur en tuyau à pression ф32 y compris toutes sujétion de pose</t>
  </si>
  <si>
    <t>Evier de cuisine en Inox y compris toutes sujétions de mise en œuvre</t>
  </si>
  <si>
    <t>Glace de lavabo y compris accessoires de fixation (42x60)</t>
  </si>
  <si>
    <t>Porte papier hygienique</t>
  </si>
  <si>
    <t>Robinet de puisage y compris toutes sujétion de pose</t>
  </si>
  <si>
    <t>Sous total 3700</t>
  </si>
  <si>
    <t>Peinture Vynilique Pantex 1300  sur murs extérieurs (Application tricouche)</t>
  </si>
  <si>
    <t>Peinture Vynilique Pantex 800  sur murs intérieurs et faux plafond (Application tricouche)</t>
  </si>
  <si>
    <t>Sous total 3800</t>
  </si>
  <si>
    <t>Caniveau de 50x50 en BA dosé à 350 kg/m3 avec les HA 8 espacés de 15x15 cm tout autour du bâtiment y/c dalettes aux endroits indiqués</t>
  </si>
  <si>
    <t>Dallage en BA dosé à 300kg/m3 avec les HA 8 espacés de 15x15 xm  (ép. 10cm) des alentours du bâtiment</t>
  </si>
  <si>
    <t xml:space="preserve">RECAPITULATIF DU LOT 1 DELAI </t>
  </si>
  <si>
    <t>N°</t>
  </si>
  <si>
    <t>DESIGNATION</t>
  </si>
  <si>
    <t>Prix total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</si>
  <si>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</si>
  <si>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</si>
  <si>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Béton de proprété dosé à 200 kg/m</t>
    </r>
    <r>
      <rPr>
        <vertAlign val="superscript"/>
        <sz val="10"/>
        <rFont val="Times New Roman"/>
        <family val="1"/>
      </rPr>
      <t>3</t>
    </r>
  </si>
  <si>
    <r>
      <t>BA dosé à 400 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pour semelles isolées, amorces poteaux et longrines</t>
    </r>
  </si>
  <si>
    <r>
      <t>Enduit au mortier de ciment dosé à 400 kg/m</t>
    </r>
    <r>
      <rPr>
        <vertAlign val="superscript"/>
        <sz val="10"/>
        <rFont val="Times New Roman"/>
        <family val="1"/>
      </rPr>
      <t>3</t>
    </r>
  </si>
  <si>
    <r>
      <t>BA dosé à 350 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pour voiles, dalles (ep 15 cm)</t>
    </r>
  </si>
  <si>
    <r>
      <t>BA dosé à 350 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pour poteaux lainteaux chainage bequets</t>
    </r>
  </si>
  <si>
    <r>
      <t>Tôles bac Alu 6/10</t>
    </r>
    <r>
      <rPr>
        <vertAlign val="superscript"/>
        <sz val="10"/>
        <rFont val="Times New Roman"/>
        <family val="1"/>
      </rPr>
      <t>ème</t>
    </r>
    <r>
      <rPr>
        <sz val="10"/>
        <rFont val="Times New Roman"/>
        <family val="1"/>
      </rPr>
      <t xml:space="preserve"> </t>
    </r>
  </si>
  <si>
    <t>P.U en chiffres</t>
  </si>
  <si>
    <t>P.U en lettres</t>
  </si>
  <si>
    <t xml:space="preserve">  </t>
  </si>
  <si>
    <t>LOT 1 CADRE DU BORDEREAU DE PRIX UNITAIRES POUR LES TRAVAUX DE CONSTRUCTION D'UN LOGEMENT D'ASTREINTE + CLÔTURE POUR LE COMMISSARIAT DE WAZA</t>
  </si>
  <si>
    <t>Désignation des tâches</t>
  </si>
  <si>
    <t xml:space="preserve"> Unité </t>
  </si>
  <si>
    <t xml:space="preserve">  Quantité Totale  </t>
  </si>
  <si>
    <t xml:space="preserve"> Rendement journalier des tâches</t>
  </si>
  <si>
    <t xml:space="preserve">  Durée Total des tâches (jour)  </t>
  </si>
  <si>
    <t xml:space="preserve">Tâches HIMO sensibles : </t>
  </si>
  <si>
    <t>Rendement journalier d'01 Ouvrier :</t>
  </si>
  <si>
    <t>Personnel ouvriers HIMO</t>
  </si>
  <si>
    <t>Catégorie</t>
  </si>
  <si>
    <t xml:space="preserve"> Nombre </t>
  </si>
  <si>
    <t xml:space="preserve">  Salaire journalier  </t>
  </si>
  <si>
    <t xml:space="preserve"> Jours facturés </t>
  </si>
  <si>
    <t xml:space="preserve">  Montant  </t>
  </si>
  <si>
    <t>Manœuvres</t>
  </si>
  <si>
    <t>Chef d'équipe (01 pour 20 personnes)</t>
  </si>
  <si>
    <t>Charge patronale (22,5% du salaire total)</t>
  </si>
  <si>
    <t>Sous-Total ouvriers HIMO (i)</t>
  </si>
  <si>
    <t>Personnel cadres et Ouvriers spécialisés</t>
  </si>
  <si>
    <t xml:space="preserve">Conducteur des travaux </t>
  </si>
  <si>
    <t xml:space="preserve">Chef chantier </t>
  </si>
  <si>
    <t>Sous-Total cadres et ouvriers spécialisés (ii)</t>
  </si>
  <si>
    <t>Total personnel (A= I + ii)</t>
  </si>
  <si>
    <t>Matériel et engins</t>
  </si>
  <si>
    <t xml:space="preserve">   Type</t>
  </si>
  <si>
    <t xml:space="preserve"> Taux journalier </t>
  </si>
  <si>
    <t>Jours facturés</t>
  </si>
  <si>
    <t xml:space="preserve"> Montant </t>
  </si>
  <si>
    <t>Total Matériel et engins (B)</t>
  </si>
  <si>
    <t>Matériaux et Divers</t>
  </si>
  <si>
    <t>Unité  </t>
  </si>
  <si>
    <t xml:space="preserve"> Prix unitaire </t>
  </si>
  <si>
    <t>Consommation</t>
  </si>
  <si>
    <t xml:space="preserve">Total Matériaux et Divers (C) </t>
  </si>
  <si>
    <t xml:space="preserve">TOTAL COUTS DIRECTS </t>
  </si>
  <si>
    <t>A + B + C</t>
  </si>
  <si>
    <t>Frais généraux de chantier</t>
  </si>
  <si>
    <t>D x 10%</t>
  </si>
  <si>
    <t>Frais généraux de siège</t>
  </si>
  <si>
    <t>D x 8%</t>
  </si>
  <si>
    <t>G</t>
  </si>
  <si>
    <t>COUT DE REVIENT</t>
  </si>
  <si>
    <t>D + E +F</t>
  </si>
  <si>
    <t>H</t>
  </si>
  <si>
    <t>Risques + Bénéfice</t>
  </si>
  <si>
    <t>G x 10%</t>
  </si>
  <si>
    <t>I</t>
  </si>
  <si>
    <t>PRIX DE REVIENT TOTAL Y/C CHARGES</t>
  </si>
  <si>
    <t>G + H</t>
  </si>
  <si>
    <t>J</t>
  </si>
  <si>
    <t>PRIX UNITAIRE HORS TAXES</t>
  </si>
  <si>
    <t>I/Qté total</t>
  </si>
  <si>
    <t>LOT 1 CADRE DU SOUS DETAIL DES PRIX UNITAIRES POUR LES TRAVAUX DE CONSTRUCTION D'UN LOGEMENT D'ASTREINTE + CLÔTURE POUR LE COMMISSARIAT DE WAZA</t>
  </si>
  <si>
    <t>LOT 1 CADRE DU DEVIS QUAVTITATIF ET ESTIMATIF POUR LES TRAVAUX DE CONSTRUCTION D'UN LOGEMENT D'ASTREINTE + CLÔTURE POUR LE  COMMISSARIAT DE WAZA</t>
  </si>
  <si>
    <r>
      <t>Béton de proprété dosé à 150 kg/m</t>
    </r>
    <r>
      <rPr>
        <vertAlign val="superscript"/>
        <sz val="10"/>
        <rFont val="Times New Roman"/>
        <family val="1"/>
      </rPr>
      <t>3</t>
    </r>
  </si>
  <si>
    <t>Béton armé pour dallage du sol dosé à 300Kg/m3 ep de 10 cm avec fer HA 8 avec les mailles de 15cm de côté</t>
  </si>
  <si>
    <t>Escalier et rampe d'accès en BA</t>
  </si>
  <si>
    <t>Antivols en fer forgé de 12 pour fenêtre de 110 x 150</t>
  </si>
  <si>
    <t>Antivols en fer forgé de 12 pour fenêtre de 60 x 70</t>
  </si>
  <si>
    <t>Antivols en fer forgé de 12 pour fenêtre de 60 x 60</t>
  </si>
  <si>
    <t>Porte métallique pleine en tôle 12/10 ième pour l'entrée piétonne de 1,00 m de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</si>
</sst>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)\ _$_ ;_ * \(#,##0\)\ _$_ ;_ * &quot;-&quot;??_)\ _$_ ;_ @_ "/>
    <numFmt numFmtId="165" formatCode="_-* #,##0_-;\-* #,##0_-;_-* &quot;-&quot;??_-;_-@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D9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3" fontId="4" fillId="5" borderId="3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43" fontId="4" fillId="5" borderId="3" xfId="1" applyFont="1" applyFill="1" applyBorder="1" applyAlignment="1">
      <alignment vertical="center"/>
    </xf>
    <xf numFmtId="43" fontId="4" fillId="0" borderId="3" xfId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5" fontId="5" fillId="0" borderId="2" xfId="1" applyNumberFormat="1" applyFont="1" applyBorder="1"/>
    <xf numFmtId="165" fontId="4" fillId="5" borderId="1" xfId="1" applyNumberFormat="1" applyFont="1" applyFill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43" fontId="4" fillId="5" borderId="3" xfId="1" applyFont="1" applyFill="1" applyBorder="1" applyAlignment="1">
      <alignment horizontal="left" vertical="center"/>
    </xf>
    <xf numFmtId="0" fontId="5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0" fontId="2" fillId="0" borderId="5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64" fontId="11" fillId="0" borderId="3" xfId="0" applyNumberFormat="1" applyFont="1" applyBorder="1"/>
    <xf numFmtId="164" fontId="11" fillId="0" borderId="3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2" fillId="0" borderId="0" xfId="0" applyNumberFormat="1" applyFont="1"/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64" fontId="13" fillId="0" borderId="2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5" fillId="5" borderId="2" xfId="0" applyFont="1" applyFill="1" applyBorder="1"/>
    <xf numFmtId="165" fontId="4" fillId="5" borderId="2" xfId="1" applyNumberFormat="1" applyFont="1" applyFill="1" applyBorder="1"/>
    <xf numFmtId="0" fontId="7" fillId="0" borderId="2" xfId="0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5" fillId="0" borderId="2" xfId="1" applyNumberFormat="1" applyFont="1" applyBorder="1" applyAlignment="1"/>
    <xf numFmtId="0" fontId="14" fillId="5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165" fontId="4" fillId="5" borderId="2" xfId="0" applyNumberFormat="1" applyFont="1" applyFill="1" applyBorder="1"/>
    <xf numFmtId="164" fontId="13" fillId="3" borderId="8" xfId="0" applyNumberFormat="1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vertical="center" wrapText="1"/>
    </xf>
    <xf numFmtId="0" fontId="11" fillId="5" borderId="23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vertical="center"/>
    </xf>
    <xf numFmtId="0" fontId="15" fillId="7" borderId="23" xfId="0" applyFont="1" applyFill="1" applyBorder="1" applyAlignment="1">
      <alignment horizontal="right" vertical="center" wrapText="1"/>
    </xf>
    <xf numFmtId="0" fontId="2" fillId="7" borderId="23" xfId="0" applyFont="1" applyFill="1" applyBorder="1" applyAlignment="1">
      <alignment vertical="center" wrapText="1"/>
    </xf>
    <xf numFmtId="0" fontId="15" fillId="7" borderId="23" xfId="0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8" borderId="23" xfId="0" applyFont="1" applyFill="1" applyBorder="1" applyAlignment="1">
      <alignment horizontal="center" vertical="center" wrapText="1"/>
    </xf>
    <xf numFmtId="3" fontId="16" fillId="8" borderId="23" xfId="0" applyNumberFormat="1" applyFont="1" applyFill="1" applyBorder="1" applyAlignment="1">
      <alignment horizontal="right" vertical="center" wrapText="1"/>
    </xf>
    <xf numFmtId="43" fontId="2" fillId="9" borderId="23" xfId="1" applyFont="1" applyFill="1" applyBorder="1" applyAlignment="1">
      <alignment horizontal="right" vertical="center"/>
    </xf>
    <xf numFmtId="0" fontId="2" fillId="8" borderId="23" xfId="0" applyFont="1" applyFill="1" applyBorder="1" applyAlignment="1">
      <alignment horizontal="right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right" vertical="center" wrapText="1"/>
    </xf>
    <xf numFmtId="43" fontId="11" fillId="10" borderId="23" xfId="1" applyFont="1" applyFill="1" applyBorder="1" applyAlignment="1">
      <alignment horizontal="right" vertical="center"/>
    </xf>
    <xf numFmtId="43" fontId="11" fillId="11" borderId="23" xfId="1" applyFont="1" applyFill="1" applyBorder="1" applyAlignment="1">
      <alignment horizontal="right" vertical="center"/>
    </xf>
    <xf numFmtId="0" fontId="11" fillId="0" borderId="23" xfId="0" applyFont="1" applyBorder="1" applyAlignment="1">
      <alignment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6" fontId="11" fillId="12" borderId="23" xfId="0" applyNumberFormat="1" applyFont="1" applyFill="1" applyBorder="1" applyAlignment="1">
      <alignment horizontal="right" vertical="center"/>
    </xf>
    <xf numFmtId="166" fontId="2" fillId="12" borderId="23" xfId="0" applyNumberFormat="1" applyFont="1" applyFill="1" applyBorder="1" applyAlignment="1">
      <alignment horizontal="right" vertical="center"/>
    </xf>
    <xf numFmtId="43" fontId="2" fillId="12" borderId="23" xfId="1" applyFont="1" applyFill="1" applyBorder="1" applyAlignment="1">
      <alignment horizontal="right" vertical="center"/>
    </xf>
    <xf numFmtId="0" fontId="15" fillId="10" borderId="25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/>
    </xf>
    <xf numFmtId="43" fontId="5" fillId="0" borderId="0" xfId="1" applyFont="1"/>
    <xf numFmtId="0" fontId="14" fillId="5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165" fontId="4" fillId="5" borderId="2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5" fillId="7" borderId="6" xfId="0" applyFont="1" applyFill="1" applyBorder="1" applyAlignment="1">
      <alignment horizontal="right" vertical="center" wrapText="1"/>
    </xf>
    <xf numFmtId="0" fontId="15" fillId="7" borderId="2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10" borderId="6" xfId="0" applyFont="1" applyFill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6"/>
  <sheetViews>
    <sheetView topLeftCell="A106" workbookViewId="0">
      <selection activeCell="B13" sqref="B13:C13"/>
    </sheetView>
  </sheetViews>
  <sheetFormatPr baseColWidth="10" defaultColWidth="11.453125" defaultRowHeight="14" x14ac:dyDescent="0.3"/>
  <cols>
    <col min="1" max="1" width="9.36328125" style="1" customWidth="1"/>
    <col min="2" max="2" width="49.36328125" style="1" customWidth="1"/>
    <col min="3" max="3" width="9.36328125" style="1" customWidth="1"/>
    <col min="4" max="4" width="19.08984375" style="1" customWidth="1"/>
    <col min="5" max="5" width="41" style="1" customWidth="1"/>
    <col min="6" max="6" width="11.453125" style="1"/>
    <col min="7" max="7" width="12.54296875" style="1" bestFit="1" customWidth="1"/>
    <col min="8" max="8" width="13" style="1" bestFit="1" customWidth="1"/>
    <col min="9" max="255" width="11.453125" style="1"/>
    <col min="256" max="256" width="9.36328125" style="1" customWidth="1"/>
    <col min="257" max="257" width="49.36328125" style="1" customWidth="1"/>
    <col min="258" max="258" width="9.36328125" style="1" customWidth="1"/>
    <col min="259" max="259" width="10.90625" style="1" customWidth="1"/>
    <col min="260" max="260" width="15.90625" style="1" customWidth="1"/>
    <col min="261" max="261" width="21.6328125" style="1" customWidth="1"/>
    <col min="262" max="511" width="11.453125" style="1"/>
    <col min="512" max="512" width="9.36328125" style="1" customWidth="1"/>
    <col min="513" max="513" width="49.36328125" style="1" customWidth="1"/>
    <col min="514" max="514" width="9.36328125" style="1" customWidth="1"/>
    <col min="515" max="515" width="10.90625" style="1" customWidth="1"/>
    <col min="516" max="516" width="15.90625" style="1" customWidth="1"/>
    <col min="517" max="517" width="21.6328125" style="1" customWidth="1"/>
    <col min="518" max="767" width="11.453125" style="1"/>
    <col min="768" max="768" width="9.36328125" style="1" customWidth="1"/>
    <col min="769" max="769" width="49.36328125" style="1" customWidth="1"/>
    <col min="770" max="770" width="9.36328125" style="1" customWidth="1"/>
    <col min="771" max="771" width="10.90625" style="1" customWidth="1"/>
    <col min="772" max="772" width="15.90625" style="1" customWidth="1"/>
    <col min="773" max="773" width="21.6328125" style="1" customWidth="1"/>
    <col min="774" max="1023" width="11.453125" style="1"/>
    <col min="1024" max="1024" width="9.36328125" style="1" customWidth="1"/>
    <col min="1025" max="1025" width="49.36328125" style="1" customWidth="1"/>
    <col min="1026" max="1026" width="9.36328125" style="1" customWidth="1"/>
    <col min="1027" max="1027" width="10.90625" style="1" customWidth="1"/>
    <col min="1028" max="1028" width="15.90625" style="1" customWidth="1"/>
    <col min="1029" max="1029" width="21.6328125" style="1" customWidth="1"/>
    <col min="1030" max="1279" width="11.453125" style="1"/>
    <col min="1280" max="1280" width="9.36328125" style="1" customWidth="1"/>
    <col min="1281" max="1281" width="49.36328125" style="1" customWidth="1"/>
    <col min="1282" max="1282" width="9.36328125" style="1" customWidth="1"/>
    <col min="1283" max="1283" width="10.90625" style="1" customWidth="1"/>
    <col min="1284" max="1284" width="15.90625" style="1" customWidth="1"/>
    <col min="1285" max="1285" width="21.6328125" style="1" customWidth="1"/>
    <col min="1286" max="1535" width="11.453125" style="1"/>
    <col min="1536" max="1536" width="9.36328125" style="1" customWidth="1"/>
    <col min="1537" max="1537" width="49.36328125" style="1" customWidth="1"/>
    <col min="1538" max="1538" width="9.36328125" style="1" customWidth="1"/>
    <col min="1539" max="1539" width="10.90625" style="1" customWidth="1"/>
    <col min="1540" max="1540" width="15.90625" style="1" customWidth="1"/>
    <col min="1541" max="1541" width="21.6328125" style="1" customWidth="1"/>
    <col min="1542" max="1791" width="11.453125" style="1"/>
    <col min="1792" max="1792" width="9.36328125" style="1" customWidth="1"/>
    <col min="1793" max="1793" width="49.36328125" style="1" customWidth="1"/>
    <col min="1794" max="1794" width="9.36328125" style="1" customWidth="1"/>
    <col min="1795" max="1795" width="10.90625" style="1" customWidth="1"/>
    <col min="1796" max="1796" width="15.90625" style="1" customWidth="1"/>
    <col min="1797" max="1797" width="21.6328125" style="1" customWidth="1"/>
    <col min="1798" max="2047" width="11.453125" style="1"/>
    <col min="2048" max="2048" width="9.36328125" style="1" customWidth="1"/>
    <col min="2049" max="2049" width="49.36328125" style="1" customWidth="1"/>
    <col min="2050" max="2050" width="9.36328125" style="1" customWidth="1"/>
    <col min="2051" max="2051" width="10.90625" style="1" customWidth="1"/>
    <col min="2052" max="2052" width="15.90625" style="1" customWidth="1"/>
    <col min="2053" max="2053" width="21.6328125" style="1" customWidth="1"/>
    <col min="2054" max="2303" width="11.453125" style="1"/>
    <col min="2304" max="2304" width="9.36328125" style="1" customWidth="1"/>
    <col min="2305" max="2305" width="49.36328125" style="1" customWidth="1"/>
    <col min="2306" max="2306" width="9.36328125" style="1" customWidth="1"/>
    <col min="2307" max="2307" width="10.90625" style="1" customWidth="1"/>
    <col min="2308" max="2308" width="15.90625" style="1" customWidth="1"/>
    <col min="2309" max="2309" width="21.6328125" style="1" customWidth="1"/>
    <col min="2310" max="2559" width="11.453125" style="1"/>
    <col min="2560" max="2560" width="9.36328125" style="1" customWidth="1"/>
    <col min="2561" max="2561" width="49.36328125" style="1" customWidth="1"/>
    <col min="2562" max="2562" width="9.36328125" style="1" customWidth="1"/>
    <col min="2563" max="2563" width="10.90625" style="1" customWidth="1"/>
    <col min="2564" max="2564" width="15.90625" style="1" customWidth="1"/>
    <col min="2565" max="2565" width="21.6328125" style="1" customWidth="1"/>
    <col min="2566" max="2815" width="11.453125" style="1"/>
    <col min="2816" max="2816" width="9.36328125" style="1" customWidth="1"/>
    <col min="2817" max="2817" width="49.36328125" style="1" customWidth="1"/>
    <col min="2818" max="2818" width="9.36328125" style="1" customWidth="1"/>
    <col min="2819" max="2819" width="10.90625" style="1" customWidth="1"/>
    <col min="2820" max="2820" width="15.90625" style="1" customWidth="1"/>
    <col min="2821" max="2821" width="21.6328125" style="1" customWidth="1"/>
    <col min="2822" max="3071" width="11.453125" style="1"/>
    <col min="3072" max="3072" width="9.36328125" style="1" customWidth="1"/>
    <col min="3073" max="3073" width="49.36328125" style="1" customWidth="1"/>
    <col min="3074" max="3074" width="9.36328125" style="1" customWidth="1"/>
    <col min="3075" max="3075" width="10.90625" style="1" customWidth="1"/>
    <col min="3076" max="3076" width="15.90625" style="1" customWidth="1"/>
    <col min="3077" max="3077" width="21.6328125" style="1" customWidth="1"/>
    <col min="3078" max="3327" width="11.453125" style="1"/>
    <col min="3328" max="3328" width="9.36328125" style="1" customWidth="1"/>
    <col min="3329" max="3329" width="49.36328125" style="1" customWidth="1"/>
    <col min="3330" max="3330" width="9.36328125" style="1" customWidth="1"/>
    <col min="3331" max="3331" width="10.90625" style="1" customWidth="1"/>
    <col min="3332" max="3332" width="15.90625" style="1" customWidth="1"/>
    <col min="3333" max="3333" width="21.6328125" style="1" customWidth="1"/>
    <col min="3334" max="3583" width="11.453125" style="1"/>
    <col min="3584" max="3584" width="9.36328125" style="1" customWidth="1"/>
    <col min="3585" max="3585" width="49.36328125" style="1" customWidth="1"/>
    <col min="3586" max="3586" width="9.36328125" style="1" customWidth="1"/>
    <col min="3587" max="3587" width="10.90625" style="1" customWidth="1"/>
    <col min="3588" max="3588" width="15.90625" style="1" customWidth="1"/>
    <col min="3589" max="3589" width="21.6328125" style="1" customWidth="1"/>
    <col min="3590" max="3839" width="11.453125" style="1"/>
    <col min="3840" max="3840" width="9.36328125" style="1" customWidth="1"/>
    <col min="3841" max="3841" width="49.36328125" style="1" customWidth="1"/>
    <col min="3842" max="3842" width="9.36328125" style="1" customWidth="1"/>
    <col min="3843" max="3843" width="10.90625" style="1" customWidth="1"/>
    <col min="3844" max="3844" width="15.90625" style="1" customWidth="1"/>
    <col min="3845" max="3845" width="21.6328125" style="1" customWidth="1"/>
    <col min="3846" max="4095" width="11.453125" style="1"/>
    <col min="4096" max="4096" width="9.36328125" style="1" customWidth="1"/>
    <col min="4097" max="4097" width="49.36328125" style="1" customWidth="1"/>
    <col min="4098" max="4098" width="9.36328125" style="1" customWidth="1"/>
    <col min="4099" max="4099" width="10.90625" style="1" customWidth="1"/>
    <col min="4100" max="4100" width="15.90625" style="1" customWidth="1"/>
    <col min="4101" max="4101" width="21.6328125" style="1" customWidth="1"/>
    <col min="4102" max="4351" width="11.453125" style="1"/>
    <col min="4352" max="4352" width="9.36328125" style="1" customWidth="1"/>
    <col min="4353" max="4353" width="49.36328125" style="1" customWidth="1"/>
    <col min="4354" max="4354" width="9.36328125" style="1" customWidth="1"/>
    <col min="4355" max="4355" width="10.90625" style="1" customWidth="1"/>
    <col min="4356" max="4356" width="15.90625" style="1" customWidth="1"/>
    <col min="4357" max="4357" width="21.6328125" style="1" customWidth="1"/>
    <col min="4358" max="4607" width="11.453125" style="1"/>
    <col min="4608" max="4608" width="9.36328125" style="1" customWidth="1"/>
    <col min="4609" max="4609" width="49.36328125" style="1" customWidth="1"/>
    <col min="4610" max="4610" width="9.36328125" style="1" customWidth="1"/>
    <col min="4611" max="4611" width="10.90625" style="1" customWidth="1"/>
    <col min="4612" max="4612" width="15.90625" style="1" customWidth="1"/>
    <col min="4613" max="4613" width="21.6328125" style="1" customWidth="1"/>
    <col min="4614" max="4863" width="11.453125" style="1"/>
    <col min="4864" max="4864" width="9.36328125" style="1" customWidth="1"/>
    <col min="4865" max="4865" width="49.36328125" style="1" customWidth="1"/>
    <col min="4866" max="4866" width="9.36328125" style="1" customWidth="1"/>
    <col min="4867" max="4867" width="10.90625" style="1" customWidth="1"/>
    <col min="4868" max="4868" width="15.90625" style="1" customWidth="1"/>
    <col min="4869" max="4869" width="21.6328125" style="1" customWidth="1"/>
    <col min="4870" max="5119" width="11.453125" style="1"/>
    <col min="5120" max="5120" width="9.36328125" style="1" customWidth="1"/>
    <col min="5121" max="5121" width="49.36328125" style="1" customWidth="1"/>
    <col min="5122" max="5122" width="9.36328125" style="1" customWidth="1"/>
    <col min="5123" max="5123" width="10.90625" style="1" customWidth="1"/>
    <col min="5124" max="5124" width="15.90625" style="1" customWidth="1"/>
    <col min="5125" max="5125" width="21.6328125" style="1" customWidth="1"/>
    <col min="5126" max="5375" width="11.453125" style="1"/>
    <col min="5376" max="5376" width="9.36328125" style="1" customWidth="1"/>
    <col min="5377" max="5377" width="49.36328125" style="1" customWidth="1"/>
    <col min="5378" max="5378" width="9.36328125" style="1" customWidth="1"/>
    <col min="5379" max="5379" width="10.90625" style="1" customWidth="1"/>
    <col min="5380" max="5380" width="15.90625" style="1" customWidth="1"/>
    <col min="5381" max="5381" width="21.6328125" style="1" customWidth="1"/>
    <col min="5382" max="5631" width="11.453125" style="1"/>
    <col min="5632" max="5632" width="9.36328125" style="1" customWidth="1"/>
    <col min="5633" max="5633" width="49.36328125" style="1" customWidth="1"/>
    <col min="5634" max="5634" width="9.36328125" style="1" customWidth="1"/>
    <col min="5635" max="5635" width="10.90625" style="1" customWidth="1"/>
    <col min="5636" max="5636" width="15.90625" style="1" customWidth="1"/>
    <col min="5637" max="5637" width="21.6328125" style="1" customWidth="1"/>
    <col min="5638" max="5887" width="11.453125" style="1"/>
    <col min="5888" max="5888" width="9.36328125" style="1" customWidth="1"/>
    <col min="5889" max="5889" width="49.36328125" style="1" customWidth="1"/>
    <col min="5890" max="5890" width="9.36328125" style="1" customWidth="1"/>
    <col min="5891" max="5891" width="10.90625" style="1" customWidth="1"/>
    <col min="5892" max="5892" width="15.90625" style="1" customWidth="1"/>
    <col min="5893" max="5893" width="21.6328125" style="1" customWidth="1"/>
    <col min="5894" max="6143" width="11.453125" style="1"/>
    <col min="6144" max="6144" width="9.36328125" style="1" customWidth="1"/>
    <col min="6145" max="6145" width="49.36328125" style="1" customWidth="1"/>
    <col min="6146" max="6146" width="9.36328125" style="1" customWidth="1"/>
    <col min="6147" max="6147" width="10.90625" style="1" customWidth="1"/>
    <col min="6148" max="6148" width="15.90625" style="1" customWidth="1"/>
    <col min="6149" max="6149" width="21.6328125" style="1" customWidth="1"/>
    <col min="6150" max="6399" width="11.453125" style="1"/>
    <col min="6400" max="6400" width="9.36328125" style="1" customWidth="1"/>
    <col min="6401" max="6401" width="49.36328125" style="1" customWidth="1"/>
    <col min="6402" max="6402" width="9.36328125" style="1" customWidth="1"/>
    <col min="6403" max="6403" width="10.90625" style="1" customWidth="1"/>
    <col min="6404" max="6404" width="15.90625" style="1" customWidth="1"/>
    <col min="6405" max="6405" width="21.6328125" style="1" customWidth="1"/>
    <col min="6406" max="6655" width="11.453125" style="1"/>
    <col min="6656" max="6656" width="9.36328125" style="1" customWidth="1"/>
    <col min="6657" max="6657" width="49.36328125" style="1" customWidth="1"/>
    <col min="6658" max="6658" width="9.36328125" style="1" customWidth="1"/>
    <col min="6659" max="6659" width="10.90625" style="1" customWidth="1"/>
    <col min="6660" max="6660" width="15.90625" style="1" customWidth="1"/>
    <col min="6661" max="6661" width="21.6328125" style="1" customWidth="1"/>
    <col min="6662" max="6911" width="11.453125" style="1"/>
    <col min="6912" max="6912" width="9.36328125" style="1" customWidth="1"/>
    <col min="6913" max="6913" width="49.36328125" style="1" customWidth="1"/>
    <col min="6914" max="6914" width="9.36328125" style="1" customWidth="1"/>
    <col min="6915" max="6915" width="10.90625" style="1" customWidth="1"/>
    <col min="6916" max="6916" width="15.90625" style="1" customWidth="1"/>
    <col min="6917" max="6917" width="21.6328125" style="1" customWidth="1"/>
    <col min="6918" max="7167" width="11.453125" style="1"/>
    <col min="7168" max="7168" width="9.36328125" style="1" customWidth="1"/>
    <col min="7169" max="7169" width="49.36328125" style="1" customWidth="1"/>
    <col min="7170" max="7170" width="9.36328125" style="1" customWidth="1"/>
    <col min="7171" max="7171" width="10.90625" style="1" customWidth="1"/>
    <col min="7172" max="7172" width="15.90625" style="1" customWidth="1"/>
    <col min="7173" max="7173" width="21.6328125" style="1" customWidth="1"/>
    <col min="7174" max="7423" width="11.453125" style="1"/>
    <col min="7424" max="7424" width="9.36328125" style="1" customWidth="1"/>
    <col min="7425" max="7425" width="49.36328125" style="1" customWidth="1"/>
    <col min="7426" max="7426" width="9.36328125" style="1" customWidth="1"/>
    <col min="7427" max="7427" width="10.90625" style="1" customWidth="1"/>
    <col min="7428" max="7428" width="15.90625" style="1" customWidth="1"/>
    <col min="7429" max="7429" width="21.6328125" style="1" customWidth="1"/>
    <col min="7430" max="7679" width="11.453125" style="1"/>
    <col min="7680" max="7680" width="9.36328125" style="1" customWidth="1"/>
    <col min="7681" max="7681" width="49.36328125" style="1" customWidth="1"/>
    <col min="7682" max="7682" width="9.36328125" style="1" customWidth="1"/>
    <col min="7683" max="7683" width="10.90625" style="1" customWidth="1"/>
    <col min="7684" max="7684" width="15.90625" style="1" customWidth="1"/>
    <col min="7685" max="7685" width="21.6328125" style="1" customWidth="1"/>
    <col min="7686" max="7935" width="11.453125" style="1"/>
    <col min="7936" max="7936" width="9.36328125" style="1" customWidth="1"/>
    <col min="7937" max="7937" width="49.36328125" style="1" customWidth="1"/>
    <col min="7938" max="7938" width="9.36328125" style="1" customWidth="1"/>
    <col min="7939" max="7939" width="10.90625" style="1" customWidth="1"/>
    <col min="7940" max="7940" width="15.90625" style="1" customWidth="1"/>
    <col min="7941" max="7941" width="21.6328125" style="1" customWidth="1"/>
    <col min="7942" max="8191" width="11.453125" style="1"/>
    <col min="8192" max="8192" width="9.36328125" style="1" customWidth="1"/>
    <col min="8193" max="8193" width="49.36328125" style="1" customWidth="1"/>
    <col min="8194" max="8194" width="9.36328125" style="1" customWidth="1"/>
    <col min="8195" max="8195" width="10.90625" style="1" customWidth="1"/>
    <col min="8196" max="8196" width="15.90625" style="1" customWidth="1"/>
    <col min="8197" max="8197" width="21.6328125" style="1" customWidth="1"/>
    <col min="8198" max="8447" width="11.453125" style="1"/>
    <col min="8448" max="8448" width="9.36328125" style="1" customWidth="1"/>
    <col min="8449" max="8449" width="49.36328125" style="1" customWidth="1"/>
    <col min="8450" max="8450" width="9.36328125" style="1" customWidth="1"/>
    <col min="8451" max="8451" width="10.90625" style="1" customWidth="1"/>
    <col min="8452" max="8452" width="15.90625" style="1" customWidth="1"/>
    <col min="8453" max="8453" width="21.6328125" style="1" customWidth="1"/>
    <col min="8454" max="8703" width="11.453125" style="1"/>
    <col min="8704" max="8704" width="9.36328125" style="1" customWidth="1"/>
    <col min="8705" max="8705" width="49.36328125" style="1" customWidth="1"/>
    <col min="8706" max="8706" width="9.36328125" style="1" customWidth="1"/>
    <col min="8707" max="8707" width="10.90625" style="1" customWidth="1"/>
    <col min="8708" max="8708" width="15.90625" style="1" customWidth="1"/>
    <col min="8709" max="8709" width="21.6328125" style="1" customWidth="1"/>
    <col min="8710" max="8959" width="11.453125" style="1"/>
    <col min="8960" max="8960" width="9.36328125" style="1" customWidth="1"/>
    <col min="8961" max="8961" width="49.36328125" style="1" customWidth="1"/>
    <col min="8962" max="8962" width="9.36328125" style="1" customWidth="1"/>
    <col min="8963" max="8963" width="10.90625" style="1" customWidth="1"/>
    <col min="8964" max="8964" width="15.90625" style="1" customWidth="1"/>
    <col min="8965" max="8965" width="21.6328125" style="1" customWidth="1"/>
    <col min="8966" max="9215" width="11.453125" style="1"/>
    <col min="9216" max="9216" width="9.36328125" style="1" customWidth="1"/>
    <col min="9217" max="9217" width="49.36328125" style="1" customWidth="1"/>
    <col min="9218" max="9218" width="9.36328125" style="1" customWidth="1"/>
    <col min="9219" max="9219" width="10.90625" style="1" customWidth="1"/>
    <col min="9220" max="9220" width="15.90625" style="1" customWidth="1"/>
    <col min="9221" max="9221" width="21.6328125" style="1" customWidth="1"/>
    <col min="9222" max="9471" width="11.453125" style="1"/>
    <col min="9472" max="9472" width="9.36328125" style="1" customWidth="1"/>
    <col min="9473" max="9473" width="49.36328125" style="1" customWidth="1"/>
    <col min="9474" max="9474" width="9.36328125" style="1" customWidth="1"/>
    <col min="9475" max="9475" width="10.90625" style="1" customWidth="1"/>
    <col min="9476" max="9476" width="15.90625" style="1" customWidth="1"/>
    <col min="9477" max="9477" width="21.6328125" style="1" customWidth="1"/>
    <col min="9478" max="9727" width="11.453125" style="1"/>
    <col min="9728" max="9728" width="9.36328125" style="1" customWidth="1"/>
    <col min="9729" max="9729" width="49.36328125" style="1" customWidth="1"/>
    <col min="9730" max="9730" width="9.36328125" style="1" customWidth="1"/>
    <col min="9731" max="9731" width="10.90625" style="1" customWidth="1"/>
    <col min="9732" max="9732" width="15.90625" style="1" customWidth="1"/>
    <col min="9733" max="9733" width="21.6328125" style="1" customWidth="1"/>
    <col min="9734" max="9983" width="11.453125" style="1"/>
    <col min="9984" max="9984" width="9.36328125" style="1" customWidth="1"/>
    <col min="9985" max="9985" width="49.36328125" style="1" customWidth="1"/>
    <col min="9986" max="9986" width="9.36328125" style="1" customWidth="1"/>
    <col min="9987" max="9987" width="10.90625" style="1" customWidth="1"/>
    <col min="9988" max="9988" width="15.90625" style="1" customWidth="1"/>
    <col min="9989" max="9989" width="21.6328125" style="1" customWidth="1"/>
    <col min="9990" max="10239" width="11.453125" style="1"/>
    <col min="10240" max="10240" width="9.36328125" style="1" customWidth="1"/>
    <col min="10241" max="10241" width="49.36328125" style="1" customWidth="1"/>
    <col min="10242" max="10242" width="9.36328125" style="1" customWidth="1"/>
    <col min="10243" max="10243" width="10.90625" style="1" customWidth="1"/>
    <col min="10244" max="10244" width="15.90625" style="1" customWidth="1"/>
    <col min="10245" max="10245" width="21.6328125" style="1" customWidth="1"/>
    <col min="10246" max="10495" width="11.453125" style="1"/>
    <col min="10496" max="10496" width="9.36328125" style="1" customWidth="1"/>
    <col min="10497" max="10497" width="49.36328125" style="1" customWidth="1"/>
    <col min="10498" max="10498" width="9.36328125" style="1" customWidth="1"/>
    <col min="10499" max="10499" width="10.90625" style="1" customWidth="1"/>
    <col min="10500" max="10500" width="15.90625" style="1" customWidth="1"/>
    <col min="10501" max="10501" width="21.6328125" style="1" customWidth="1"/>
    <col min="10502" max="10751" width="11.453125" style="1"/>
    <col min="10752" max="10752" width="9.36328125" style="1" customWidth="1"/>
    <col min="10753" max="10753" width="49.36328125" style="1" customWidth="1"/>
    <col min="10754" max="10754" width="9.36328125" style="1" customWidth="1"/>
    <col min="10755" max="10755" width="10.90625" style="1" customWidth="1"/>
    <col min="10756" max="10756" width="15.90625" style="1" customWidth="1"/>
    <col min="10757" max="10757" width="21.6328125" style="1" customWidth="1"/>
    <col min="10758" max="11007" width="11.453125" style="1"/>
    <col min="11008" max="11008" width="9.36328125" style="1" customWidth="1"/>
    <col min="11009" max="11009" width="49.36328125" style="1" customWidth="1"/>
    <col min="11010" max="11010" width="9.36328125" style="1" customWidth="1"/>
    <col min="11011" max="11011" width="10.90625" style="1" customWidth="1"/>
    <col min="11012" max="11012" width="15.90625" style="1" customWidth="1"/>
    <col min="11013" max="11013" width="21.6328125" style="1" customWidth="1"/>
    <col min="11014" max="11263" width="11.453125" style="1"/>
    <col min="11264" max="11264" width="9.36328125" style="1" customWidth="1"/>
    <col min="11265" max="11265" width="49.36328125" style="1" customWidth="1"/>
    <col min="11266" max="11266" width="9.36328125" style="1" customWidth="1"/>
    <col min="11267" max="11267" width="10.90625" style="1" customWidth="1"/>
    <col min="11268" max="11268" width="15.90625" style="1" customWidth="1"/>
    <col min="11269" max="11269" width="21.6328125" style="1" customWidth="1"/>
    <col min="11270" max="11519" width="11.453125" style="1"/>
    <col min="11520" max="11520" width="9.36328125" style="1" customWidth="1"/>
    <col min="11521" max="11521" width="49.36328125" style="1" customWidth="1"/>
    <col min="11522" max="11522" width="9.36328125" style="1" customWidth="1"/>
    <col min="11523" max="11523" width="10.90625" style="1" customWidth="1"/>
    <col min="11524" max="11524" width="15.90625" style="1" customWidth="1"/>
    <col min="11525" max="11525" width="21.6328125" style="1" customWidth="1"/>
    <col min="11526" max="11775" width="11.453125" style="1"/>
    <col min="11776" max="11776" width="9.36328125" style="1" customWidth="1"/>
    <col min="11777" max="11777" width="49.36328125" style="1" customWidth="1"/>
    <col min="11778" max="11778" width="9.36328125" style="1" customWidth="1"/>
    <col min="11779" max="11779" width="10.90625" style="1" customWidth="1"/>
    <col min="11780" max="11780" width="15.90625" style="1" customWidth="1"/>
    <col min="11781" max="11781" width="21.6328125" style="1" customWidth="1"/>
    <col min="11782" max="12031" width="11.453125" style="1"/>
    <col min="12032" max="12032" width="9.36328125" style="1" customWidth="1"/>
    <col min="12033" max="12033" width="49.36328125" style="1" customWidth="1"/>
    <col min="12034" max="12034" width="9.36328125" style="1" customWidth="1"/>
    <col min="12035" max="12035" width="10.90625" style="1" customWidth="1"/>
    <col min="12036" max="12036" width="15.90625" style="1" customWidth="1"/>
    <col min="12037" max="12037" width="21.6328125" style="1" customWidth="1"/>
    <col min="12038" max="12287" width="11.453125" style="1"/>
    <col min="12288" max="12288" width="9.36328125" style="1" customWidth="1"/>
    <col min="12289" max="12289" width="49.36328125" style="1" customWidth="1"/>
    <col min="12290" max="12290" width="9.36328125" style="1" customWidth="1"/>
    <col min="12291" max="12291" width="10.90625" style="1" customWidth="1"/>
    <col min="12292" max="12292" width="15.90625" style="1" customWidth="1"/>
    <col min="12293" max="12293" width="21.6328125" style="1" customWidth="1"/>
    <col min="12294" max="12543" width="11.453125" style="1"/>
    <col min="12544" max="12544" width="9.36328125" style="1" customWidth="1"/>
    <col min="12545" max="12545" width="49.36328125" style="1" customWidth="1"/>
    <col min="12546" max="12546" width="9.36328125" style="1" customWidth="1"/>
    <col min="12547" max="12547" width="10.90625" style="1" customWidth="1"/>
    <col min="12548" max="12548" width="15.90625" style="1" customWidth="1"/>
    <col min="12549" max="12549" width="21.6328125" style="1" customWidth="1"/>
    <col min="12550" max="12799" width="11.453125" style="1"/>
    <col min="12800" max="12800" width="9.36328125" style="1" customWidth="1"/>
    <col min="12801" max="12801" width="49.36328125" style="1" customWidth="1"/>
    <col min="12802" max="12802" width="9.36328125" style="1" customWidth="1"/>
    <col min="12803" max="12803" width="10.90625" style="1" customWidth="1"/>
    <col min="12804" max="12804" width="15.90625" style="1" customWidth="1"/>
    <col min="12805" max="12805" width="21.6328125" style="1" customWidth="1"/>
    <col min="12806" max="13055" width="11.453125" style="1"/>
    <col min="13056" max="13056" width="9.36328125" style="1" customWidth="1"/>
    <col min="13057" max="13057" width="49.36328125" style="1" customWidth="1"/>
    <col min="13058" max="13058" width="9.36328125" style="1" customWidth="1"/>
    <col min="13059" max="13059" width="10.90625" style="1" customWidth="1"/>
    <col min="13060" max="13060" width="15.90625" style="1" customWidth="1"/>
    <col min="13061" max="13061" width="21.6328125" style="1" customWidth="1"/>
    <col min="13062" max="13311" width="11.453125" style="1"/>
    <col min="13312" max="13312" width="9.36328125" style="1" customWidth="1"/>
    <col min="13313" max="13313" width="49.36328125" style="1" customWidth="1"/>
    <col min="13314" max="13314" width="9.36328125" style="1" customWidth="1"/>
    <col min="13315" max="13315" width="10.90625" style="1" customWidth="1"/>
    <col min="13316" max="13316" width="15.90625" style="1" customWidth="1"/>
    <col min="13317" max="13317" width="21.6328125" style="1" customWidth="1"/>
    <col min="13318" max="13567" width="11.453125" style="1"/>
    <col min="13568" max="13568" width="9.36328125" style="1" customWidth="1"/>
    <col min="13569" max="13569" width="49.36328125" style="1" customWidth="1"/>
    <col min="13570" max="13570" width="9.36328125" style="1" customWidth="1"/>
    <col min="13571" max="13571" width="10.90625" style="1" customWidth="1"/>
    <col min="13572" max="13572" width="15.90625" style="1" customWidth="1"/>
    <col min="13573" max="13573" width="21.6328125" style="1" customWidth="1"/>
    <col min="13574" max="13823" width="11.453125" style="1"/>
    <col min="13824" max="13824" width="9.36328125" style="1" customWidth="1"/>
    <col min="13825" max="13825" width="49.36328125" style="1" customWidth="1"/>
    <col min="13826" max="13826" width="9.36328125" style="1" customWidth="1"/>
    <col min="13827" max="13827" width="10.90625" style="1" customWidth="1"/>
    <col min="13828" max="13828" width="15.90625" style="1" customWidth="1"/>
    <col min="13829" max="13829" width="21.6328125" style="1" customWidth="1"/>
    <col min="13830" max="14079" width="11.453125" style="1"/>
    <col min="14080" max="14080" width="9.36328125" style="1" customWidth="1"/>
    <col min="14081" max="14081" width="49.36328125" style="1" customWidth="1"/>
    <col min="14082" max="14082" width="9.36328125" style="1" customWidth="1"/>
    <col min="14083" max="14083" width="10.90625" style="1" customWidth="1"/>
    <col min="14084" max="14084" width="15.90625" style="1" customWidth="1"/>
    <col min="14085" max="14085" width="21.6328125" style="1" customWidth="1"/>
    <col min="14086" max="14335" width="11.453125" style="1"/>
    <col min="14336" max="14336" width="9.36328125" style="1" customWidth="1"/>
    <col min="14337" max="14337" width="49.36328125" style="1" customWidth="1"/>
    <col min="14338" max="14338" width="9.36328125" style="1" customWidth="1"/>
    <col min="14339" max="14339" width="10.90625" style="1" customWidth="1"/>
    <col min="14340" max="14340" width="15.90625" style="1" customWidth="1"/>
    <col min="14341" max="14341" width="21.6328125" style="1" customWidth="1"/>
    <col min="14342" max="14591" width="11.453125" style="1"/>
    <col min="14592" max="14592" width="9.36328125" style="1" customWidth="1"/>
    <col min="14593" max="14593" width="49.36328125" style="1" customWidth="1"/>
    <col min="14594" max="14594" width="9.36328125" style="1" customWidth="1"/>
    <col min="14595" max="14595" width="10.90625" style="1" customWidth="1"/>
    <col min="14596" max="14596" width="15.90625" style="1" customWidth="1"/>
    <col min="14597" max="14597" width="21.6328125" style="1" customWidth="1"/>
    <col min="14598" max="14847" width="11.453125" style="1"/>
    <col min="14848" max="14848" width="9.36328125" style="1" customWidth="1"/>
    <col min="14849" max="14849" width="49.36328125" style="1" customWidth="1"/>
    <col min="14850" max="14850" width="9.36328125" style="1" customWidth="1"/>
    <col min="14851" max="14851" width="10.90625" style="1" customWidth="1"/>
    <col min="14852" max="14852" width="15.90625" style="1" customWidth="1"/>
    <col min="14853" max="14853" width="21.6328125" style="1" customWidth="1"/>
    <col min="14854" max="15103" width="11.453125" style="1"/>
    <col min="15104" max="15104" width="9.36328125" style="1" customWidth="1"/>
    <col min="15105" max="15105" width="49.36328125" style="1" customWidth="1"/>
    <col min="15106" max="15106" width="9.36328125" style="1" customWidth="1"/>
    <col min="15107" max="15107" width="10.90625" style="1" customWidth="1"/>
    <col min="15108" max="15108" width="15.90625" style="1" customWidth="1"/>
    <col min="15109" max="15109" width="21.6328125" style="1" customWidth="1"/>
    <col min="15110" max="15359" width="11.453125" style="1"/>
    <col min="15360" max="15360" width="9.36328125" style="1" customWidth="1"/>
    <col min="15361" max="15361" width="49.36328125" style="1" customWidth="1"/>
    <col min="15362" max="15362" width="9.36328125" style="1" customWidth="1"/>
    <col min="15363" max="15363" width="10.90625" style="1" customWidth="1"/>
    <col min="15364" max="15364" width="15.90625" style="1" customWidth="1"/>
    <col min="15365" max="15365" width="21.6328125" style="1" customWidth="1"/>
    <col min="15366" max="15615" width="11.453125" style="1"/>
    <col min="15616" max="15616" width="9.36328125" style="1" customWidth="1"/>
    <col min="15617" max="15617" width="49.36328125" style="1" customWidth="1"/>
    <col min="15618" max="15618" width="9.36328125" style="1" customWidth="1"/>
    <col min="15619" max="15619" width="10.90625" style="1" customWidth="1"/>
    <col min="15620" max="15620" width="15.90625" style="1" customWidth="1"/>
    <col min="15621" max="15621" width="21.6328125" style="1" customWidth="1"/>
    <col min="15622" max="15871" width="11.453125" style="1"/>
    <col min="15872" max="15872" width="9.36328125" style="1" customWidth="1"/>
    <col min="15873" max="15873" width="49.36328125" style="1" customWidth="1"/>
    <col min="15874" max="15874" width="9.36328125" style="1" customWidth="1"/>
    <col min="15875" max="15875" width="10.90625" style="1" customWidth="1"/>
    <col min="15876" max="15876" width="15.90625" style="1" customWidth="1"/>
    <col min="15877" max="15877" width="21.6328125" style="1" customWidth="1"/>
    <col min="15878" max="16127" width="11.453125" style="1"/>
    <col min="16128" max="16128" width="9.36328125" style="1" customWidth="1"/>
    <col min="16129" max="16129" width="49.36328125" style="1" customWidth="1"/>
    <col min="16130" max="16130" width="9.36328125" style="1" customWidth="1"/>
    <col min="16131" max="16131" width="10.90625" style="1" customWidth="1"/>
    <col min="16132" max="16132" width="15.90625" style="1" customWidth="1"/>
    <col min="16133" max="16133" width="21.6328125" style="1" customWidth="1"/>
    <col min="16134" max="16384" width="11.453125" style="1"/>
  </cols>
  <sheetData>
    <row r="1" spans="1:8" ht="55.5" customHeight="1" thickBot="1" x14ac:dyDescent="0.35">
      <c r="A1" s="106" t="s">
        <v>145</v>
      </c>
      <c r="B1" s="107"/>
      <c r="C1" s="107"/>
      <c r="D1" s="107"/>
      <c r="E1" s="108"/>
    </row>
    <row r="2" spans="1:8" x14ac:dyDescent="0.3">
      <c r="A2" s="45" t="s">
        <v>0</v>
      </c>
      <c r="B2" s="46" t="s">
        <v>1</v>
      </c>
      <c r="C2" s="46" t="s">
        <v>2</v>
      </c>
      <c r="D2" s="47" t="s">
        <v>142</v>
      </c>
      <c r="E2" s="48" t="s">
        <v>143</v>
      </c>
      <c r="F2" s="3"/>
      <c r="G2" s="3"/>
      <c r="H2" s="3"/>
    </row>
    <row r="3" spans="1:8" x14ac:dyDescent="0.3">
      <c r="A3" s="4" t="s">
        <v>6</v>
      </c>
      <c r="B3" s="5" t="s">
        <v>7</v>
      </c>
      <c r="C3" s="6"/>
      <c r="D3" s="7"/>
      <c r="E3" s="8"/>
      <c r="F3" s="3"/>
      <c r="G3" s="3"/>
      <c r="H3" s="3"/>
    </row>
    <row r="4" spans="1:8" x14ac:dyDescent="0.3">
      <c r="A4" s="9">
        <v>101</v>
      </c>
      <c r="B4" s="10" t="s">
        <v>8</v>
      </c>
      <c r="C4" s="11" t="s">
        <v>9</v>
      </c>
      <c r="D4" s="12"/>
      <c r="E4" s="13"/>
      <c r="F4" s="3"/>
      <c r="G4" s="3"/>
      <c r="H4" s="3"/>
    </row>
    <row r="5" spans="1:8" x14ac:dyDescent="0.3">
      <c r="A5" s="9">
        <v>102</v>
      </c>
      <c r="B5" s="10" t="s">
        <v>10</v>
      </c>
      <c r="C5" s="11" t="s">
        <v>9</v>
      </c>
      <c r="D5" s="12"/>
      <c r="E5" s="13"/>
      <c r="F5" s="3"/>
      <c r="G5" s="3"/>
      <c r="H5" s="3"/>
    </row>
    <row r="6" spans="1:8" ht="16" x14ac:dyDescent="0.3">
      <c r="A6" s="9">
        <v>103</v>
      </c>
      <c r="B6" s="10" t="s">
        <v>11</v>
      </c>
      <c r="C6" s="11" t="s">
        <v>12</v>
      </c>
      <c r="D6" s="12" t="s">
        <v>144</v>
      </c>
      <c r="E6" s="13"/>
      <c r="F6" s="3"/>
      <c r="G6" s="3"/>
      <c r="H6" s="3"/>
    </row>
    <row r="7" spans="1:8" x14ac:dyDescent="0.3">
      <c r="A7" s="109" t="s">
        <v>13</v>
      </c>
      <c r="B7" s="110"/>
      <c r="C7" s="111">
        <f>SUM(E4:E6)</f>
        <v>0</v>
      </c>
      <c r="D7" s="111"/>
      <c r="E7" s="112"/>
      <c r="F7" s="3"/>
      <c r="G7" s="3"/>
      <c r="H7" s="3"/>
    </row>
    <row r="8" spans="1:8" ht="16.5" x14ac:dyDescent="0.3">
      <c r="A8" s="49" t="s">
        <v>14</v>
      </c>
      <c r="B8" s="50" t="s">
        <v>77</v>
      </c>
      <c r="C8" s="51"/>
      <c r="D8" s="31"/>
      <c r="E8" s="31"/>
      <c r="F8" s="3"/>
      <c r="G8" s="3"/>
      <c r="H8" s="3"/>
    </row>
    <row r="9" spans="1:8" x14ac:dyDescent="0.3">
      <c r="A9" s="52">
        <v>3000</v>
      </c>
      <c r="B9" s="53" t="s">
        <v>15</v>
      </c>
      <c r="C9" s="54"/>
      <c r="D9" s="31"/>
      <c r="E9" s="31"/>
      <c r="F9" s="3"/>
      <c r="G9" s="3"/>
      <c r="H9" s="3"/>
    </row>
    <row r="10" spans="1:8" ht="15.5" x14ac:dyDescent="0.3">
      <c r="A10" s="55">
        <v>3001</v>
      </c>
      <c r="B10" s="24" t="s">
        <v>16</v>
      </c>
      <c r="C10" s="25" t="s">
        <v>134</v>
      </c>
      <c r="D10" s="26"/>
      <c r="E10" s="26"/>
      <c r="F10" s="3"/>
      <c r="G10" s="3"/>
      <c r="H10" s="3"/>
    </row>
    <row r="11" spans="1:8" ht="15.5" x14ac:dyDescent="0.3">
      <c r="A11" s="55">
        <v>3002</v>
      </c>
      <c r="B11" s="24" t="s">
        <v>17</v>
      </c>
      <c r="C11" s="25" t="s">
        <v>135</v>
      </c>
      <c r="D11" s="26"/>
      <c r="E11" s="26"/>
      <c r="F11" s="3"/>
      <c r="G11" s="3"/>
      <c r="H11" s="3"/>
    </row>
    <row r="12" spans="1:8" ht="15.5" x14ac:dyDescent="0.3">
      <c r="A12" s="55">
        <v>3003</v>
      </c>
      <c r="B12" s="24" t="s">
        <v>19</v>
      </c>
      <c r="C12" s="25" t="s">
        <v>135</v>
      </c>
      <c r="D12" s="26"/>
      <c r="E12" s="26"/>
      <c r="F12" s="3"/>
      <c r="G12" s="3"/>
      <c r="H12" s="3"/>
    </row>
    <row r="13" spans="1:8" x14ac:dyDescent="0.3">
      <c r="A13" s="56"/>
      <c r="B13" s="105" t="s">
        <v>78</v>
      </c>
      <c r="C13" s="105"/>
      <c r="D13" s="57"/>
      <c r="E13" s="58"/>
      <c r="F13" s="3"/>
      <c r="G13" s="3"/>
      <c r="H13" s="3"/>
    </row>
    <row r="14" spans="1:8" x14ac:dyDescent="0.3">
      <c r="A14" s="52">
        <v>3100</v>
      </c>
      <c r="B14" s="53" t="s">
        <v>20</v>
      </c>
      <c r="C14" s="54"/>
      <c r="D14" s="31"/>
      <c r="E14" s="31"/>
      <c r="F14" s="3"/>
      <c r="G14" s="3"/>
      <c r="H14" s="3"/>
    </row>
    <row r="15" spans="1:8" ht="15.5" x14ac:dyDescent="0.3">
      <c r="A15" s="55">
        <v>3101</v>
      </c>
      <c r="B15" s="24" t="s">
        <v>136</v>
      </c>
      <c r="C15" s="25" t="s">
        <v>135</v>
      </c>
      <c r="D15" s="26"/>
      <c r="E15" s="26"/>
      <c r="F15" s="3"/>
      <c r="G15" s="3"/>
      <c r="H15" s="3"/>
    </row>
    <row r="16" spans="1:8" ht="15.5" x14ac:dyDescent="0.3">
      <c r="A16" s="55">
        <v>3102</v>
      </c>
      <c r="B16" s="24" t="s">
        <v>21</v>
      </c>
      <c r="C16" s="25" t="s">
        <v>134</v>
      </c>
      <c r="D16" s="26"/>
      <c r="E16" s="26"/>
      <c r="F16" s="3"/>
      <c r="G16" s="3"/>
      <c r="H16" s="3"/>
    </row>
    <row r="17" spans="1:8" ht="28.5" x14ac:dyDescent="0.3">
      <c r="A17" s="55">
        <v>3103</v>
      </c>
      <c r="B17" s="59" t="s">
        <v>137</v>
      </c>
      <c r="C17" s="25" t="s">
        <v>135</v>
      </c>
      <c r="D17" s="60"/>
      <c r="E17" s="60"/>
      <c r="F17" s="3"/>
      <c r="G17" s="3"/>
      <c r="H17" s="3"/>
    </row>
    <row r="18" spans="1:8" ht="15.5" x14ac:dyDescent="0.3">
      <c r="A18" s="55">
        <v>3104</v>
      </c>
      <c r="B18" s="24" t="s">
        <v>22</v>
      </c>
      <c r="C18" s="25" t="s">
        <v>134</v>
      </c>
      <c r="D18" s="26"/>
      <c r="E18" s="26"/>
      <c r="F18" s="3"/>
      <c r="G18" s="3"/>
      <c r="H18" s="3"/>
    </row>
    <row r="19" spans="1:8" ht="26" x14ac:dyDescent="0.3">
      <c r="A19" s="55">
        <v>3105</v>
      </c>
      <c r="B19" s="59" t="s">
        <v>200</v>
      </c>
      <c r="C19" s="25" t="s">
        <v>83</v>
      </c>
      <c r="D19" s="26"/>
      <c r="E19" s="26"/>
      <c r="F19" s="3"/>
      <c r="G19" s="3"/>
      <c r="H19" s="3"/>
    </row>
    <row r="20" spans="1:8" x14ac:dyDescent="0.3">
      <c r="A20" s="56"/>
      <c r="B20" s="105" t="s">
        <v>79</v>
      </c>
      <c r="C20" s="105"/>
      <c r="D20" s="57"/>
      <c r="E20" s="58"/>
      <c r="F20" s="3"/>
      <c r="G20" s="3"/>
      <c r="H20" s="3"/>
    </row>
    <row r="21" spans="1:8" x14ac:dyDescent="0.3">
      <c r="A21" s="52">
        <v>3200</v>
      </c>
      <c r="B21" s="61" t="s">
        <v>23</v>
      </c>
      <c r="C21" s="62"/>
      <c r="D21" s="31"/>
      <c r="E21" s="31"/>
      <c r="F21" s="3"/>
      <c r="G21" s="3"/>
      <c r="H21" s="3"/>
    </row>
    <row r="22" spans="1:8" ht="15.5" x14ac:dyDescent="0.3">
      <c r="A22" s="55">
        <v>3201</v>
      </c>
      <c r="B22" s="62" t="s">
        <v>80</v>
      </c>
      <c r="C22" s="25" t="s">
        <v>134</v>
      </c>
      <c r="D22" s="26"/>
      <c r="E22" s="26"/>
      <c r="F22" s="3"/>
      <c r="G22" s="3"/>
      <c r="H22" s="3"/>
    </row>
    <row r="23" spans="1:8" ht="15.5" x14ac:dyDescent="0.3">
      <c r="A23" s="55">
        <v>3202</v>
      </c>
      <c r="B23" s="62" t="s">
        <v>81</v>
      </c>
      <c r="C23" s="25" t="s">
        <v>134</v>
      </c>
      <c r="D23" s="26"/>
      <c r="E23" s="26"/>
      <c r="F23" s="3"/>
      <c r="G23" s="3"/>
      <c r="H23" s="3"/>
    </row>
    <row r="24" spans="1:8" ht="15.5" x14ac:dyDescent="0.3">
      <c r="A24" s="55">
        <v>3203</v>
      </c>
      <c r="B24" s="62" t="s">
        <v>82</v>
      </c>
      <c r="C24" s="25" t="s">
        <v>134</v>
      </c>
      <c r="D24" s="26"/>
      <c r="E24" s="26"/>
      <c r="F24" s="3"/>
      <c r="G24" s="3"/>
      <c r="H24" s="3"/>
    </row>
    <row r="25" spans="1:8" ht="15.5" x14ac:dyDescent="0.3">
      <c r="A25" s="55">
        <v>3204</v>
      </c>
      <c r="B25" s="62" t="s">
        <v>138</v>
      </c>
      <c r="C25" s="25" t="s">
        <v>134</v>
      </c>
      <c r="D25" s="26"/>
      <c r="E25" s="26"/>
      <c r="F25" s="3"/>
      <c r="G25" s="3"/>
      <c r="H25" s="3"/>
    </row>
    <row r="26" spans="1:8" ht="15.5" x14ac:dyDescent="0.3">
      <c r="A26" s="55">
        <v>3205</v>
      </c>
      <c r="B26" s="63" t="s">
        <v>139</v>
      </c>
      <c r="C26" s="25" t="s">
        <v>135</v>
      </c>
      <c r="D26" s="60"/>
      <c r="E26" s="60"/>
      <c r="F26" s="3"/>
      <c r="G26" s="3"/>
      <c r="H26" s="3"/>
    </row>
    <row r="27" spans="1:8" ht="15.5" x14ac:dyDescent="0.3">
      <c r="A27" s="55">
        <v>3206</v>
      </c>
      <c r="B27" s="63" t="s">
        <v>140</v>
      </c>
      <c r="C27" s="25" t="s">
        <v>83</v>
      </c>
      <c r="D27" s="64"/>
      <c r="E27" s="64"/>
      <c r="F27" s="3"/>
      <c r="G27" s="3"/>
      <c r="H27" s="3"/>
    </row>
    <row r="28" spans="1:8" x14ac:dyDescent="0.3">
      <c r="A28" s="55">
        <v>3207</v>
      </c>
      <c r="B28" s="62" t="s">
        <v>24</v>
      </c>
      <c r="C28" s="25" t="s">
        <v>25</v>
      </c>
      <c r="D28" s="26"/>
      <c r="E28" s="26"/>
      <c r="F28" s="3"/>
      <c r="G28" s="3"/>
      <c r="H28" s="3"/>
    </row>
    <row r="29" spans="1:8" x14ac:dyDescent="0.3">
      <c r="A29" s="65"/>
      <c r="B29" s="105" t="s">
        <v>84</v>
      </c>
      <c r="C29" s="105"/>
      <c r="D29" s="57"/>
      <c r="E29" s="58"/>
      <c r="F29" s="3"/>
      <c r="G29" s="3"/>
      <c r="H29" s="3"/>
    </row>
    <row r="30" spans="1:8" x14ac:dyDescent="0.3">
      <c r="A30" s="52">
        <v>3300</v>
      </c>
      <c r="B30" s="61" t="s">
        <v>27</v>
      </c>
      <c r="C30" s="62"/>
      <c r="D30" s="31"/>
      <c r="E30" s="31"/>
      <c r="F30" s="3"/>
      <c r="G30" s="3"/>
      <c r="H30" s="3"/>
    </row>
    <row r="31" spans="1:8" ht="15.5" x14ac:dyDescent="0.3">
      <c r="A31" s="55">
        <v>3301</v>
      </c>
      <c r="B31" s="62" t="s">
        <v>85</v>
      </c>
      <c r="C31" s="25" t="s">
        <v>135</v>
      </c>
      <c r="D31" s="26"/>
      <c r="E31" s="26"/>
      <c r="F31" s="3"/>
      <c r="G31" s="3"/>
      <c r="H31" s="3"/>
    </row>
    <row r="32" spans="1:8" ht="26" x14ac:dyDescent="0.3">
      <c r="A32" s="55">
        <v>3302</v>
      </c>
      <c r="B32" s="63" t="s">
        <v>86</v>
      </c>
      <c r="C32" s="25" t="s">
        <v>135</v>
      </c>
      <c r="D32" s="60"/>
      <c r="E32" s="60"/>
      <c r="F32" s="3"/>
      <c r="G32" s="3"/>
      <c r="H32" s="3"/>
    </row>
    <row r="33" spans="1:8" x14ac:dyDescent="0.3">
      <c r="A33" s="55">
        <v>3303</v>
      </c>
      <c r="B33" s="62" t="s">
        <v>87</v>
      </c>
      <c r="C33" s="25" t="s">
        <v>28</v>
      </c>
      <c r="D33" s="26"/>
      <c r="E33" s="26"/>
      <c r="F33" s="3"/>
      <c r="G33" s="3"/>
      <c r="H33" s="3"/>
    </row>
    <row r="34" spans="1:8" ht="15.5" x14ac:dyDescent="0.3">
      <c r="A34" s="55">
        <v>3304</v>
      </c>
      <c r="B34" s="62" t="s">
        <v>141</v>
      </c>
      <c r="C34" s="25" t="s">
        <v>134</v>
      </c>
      <c r="D34" s="26"/>
      <c r="E34" s="26"/>
      <c r="F34" s="3"/>
      <c r="G34" s="3"/>
      <c r="H34" s="3"/>
    </row>
    <row r="35" spans="1:8" ht="15.5" x14ac:dyDescent="0.3">
      <c r="A35" s="55">
        <v>3305</v>
      </c>
      <c r="B35" s="62" t="s">
        <v>88</v>
      </c>
      <c r="C35" s="25" t="s">
        <v>134</v>
      </c>
      <c r="D35" s="26"/>
      <c r="E35" s="26"/>
      <c r="F35" s="3"/>
      <c r="G35" s="3"/>
      <c r="H35" s="3"/>
    </row>
    <row r="36" spans="1:8" ht="26" x14ac:dyDescent="0.3">
      <c r="A36" s="55">
        <v>3306</v>
      </c>
      <c r="B36" s="63" t="s">
        <v>89</v>
      </c>
      <c r="C36" s="25" t="s">
        <v>134</v>
      </c>
      <c r="D36" s="66"/>
      <c r="E36" s="66"/>
      <c r="F36" s="3"/>
      <c r="G36" s="3"/>
      <c r="H36" s="3"/>
    </row>
    <row r="37" spans="1:8" x14ac:dyDescent="0.3">
      <c r="A37" s="55">
        <v>3307</v>
      </c>
      <c r="B37" s="62" t="s">
        <v>29</v>
      </c>
      <c r="C37" s="25" t="s">
        <v>28</v>
      </c>
      <c r="D37" s="26"/>
      <c r="E37" s="26"/>
      <c r="F37" s="3"/>
      <c r="G37" s="3"/>
      <c r="H37" s="3"/>
    </row>
    <row r="38" spans="1:8" x14ac:dyDescent="0.3">
      <c r="A38" s="67"/>
      <c r="B38" s="105" t="s">
        <v>90</v>
      </c>
      <c r="C38" s="105"/>
      <c r="D38" s="57"/>
      <c r="E38" s="58"/>
      <c r="F38" s="3"/>
      <c r="G38" s="3"/>
      <c r="H38" s="3"/>
    </row>
    <row r="39" spans="1:8" x14ac:dyDescent="0.3">
      <c r="A39" s="52">
        <v>3400</v>
      </c>
      <c r="B39" s="53" t="s">
        <v>30</v>
      </c>
      <c r="C39" s="54"/>
      <c r="D39" s="31"/>
      <c r="E39" s="31"/>
      <c r="F39" s="3"/>
      <c r="G39" s="3"/>
      <c r="H39" s="3"/>
    </row>
    <row r="40" spans="1:8" ht="26" x14ac:dyDescent="0.3">
      <c r="A40" s="55">
        <v>3401</v>
      </c>
      <c r="B40" s="63" t="s">
        <v>91</v>
      </c>
      <c r="C40" s="25" t="s">
        <v>92</v>
      </c>
      <c r="D40" s="60"/>
      <c r="E40" s="60"/>
      <c r="F40" s="3"/>
      <c r="G40" s="3"/>
      <c r="H40" s="3"/>
    </row>
    <row r="41" spans="1:8" ht="26" x14ac:dyDescent="0.3">
      <c r="A41" s="55">
        <v>3402</v>
      </c>
      <c r="B41" s="63" t="s">
        <v>93</v>
      </c>
      <c r="C41" s="25" t="s">
        <v>92</v>
      </c>
      <c r="D41" s="60"/>
      <c r="E41" s="60"/>
      <c r="F41" s="3"/>
      <c r="G41" s="3"/>
      <c r="H41" s="3"/>
    </row>
    <row r="42" spans="1:8" x14ac:dyDescent="0.3">
      <c r="A42" s="55">
        <v>3403</v>
      </c>
      <c r="B42" s="63" t="s">
        <v>94</v>
      </c>
      <c r="C42" s="25" t="s">
        <v>25</v>
      </c>
      <c r="D42" s="60"/>
      <c r="E42" s="60"/>
      <c r="F42" s="3"/>
      <c r="G42" s="3"/>
      <c r="H42" s="3"/>
    </row>
    <row r="43" spans="1:8" x14ac:dyDescent="0.3">
      <c r="A43" s="55">
        <v>3404</v>
      </c>
      <c r="B43" s="63" t="s">
        <v>202</v>
      </c>
      <c r="C43" s="25" t="s">
        <v>25</v>
      </c>
      <c r="D43" s="60"/>
      <c r="E43" s="60"/>
      <c r="F43" s="3"/>
      <c r="G43" s="3"/>
      <c r="H43" s="3"/>
    </row>
    <row r="44" spans="1:8" x14ac:dyDescent="0.3">
      <c r="A44" s="55">
        <v>3405</v>
      </c>
      <c r="B44" s="63" t="s">
        <v>203</v>
      </c>
      <c r="C44" s="25" t="s">
        <v>25</v>
      </c>
      <c r="D44" s="60"/>
      <c r="E44" s="60"/>
      <c r="F44" s="3"/>
      <c r="G44" s="3"/>
      <c r="H44" s="3"/>
    </row>
    <row r="45" spans="1:8" x14ac:dyDescent="0.3">
      <c r="A45" s="55">
        <v>3406</v>
      </c>
      <c r="B45" s="63" t="s">
        <v>204</v>
      </c>
      <c r="C45" s="25" t="s">
        <v>25</v>
      </c>
      <c r="D45" s="60"/>
      <c r="E45" s="60"/>
      <c r="F45" s="3"/>
      <c r="G45" s="3"/>
      <c r="H45" s="3"/>
    </row>
    <row r="46" spans="1:8" ht="26" x14ac:dyDescent="0.3">
      <c r="A46" s="55">
        <v>3407</v>
      </c>
      <c r="B46" s="59" t="s">
        <v>95</v>
      </c>
      <c r="C46" s="25" t="s">
        <v>25</v>
      </c>
      <c r="D46" s="26"/>
      <c r="E46" s="26"/>
      <c r="F46" s="3"/>
      <c r="G46" s="3"/>
      <c r="H46" s="3"/>
    </row>
    <row r="47" spans="1:8" ht="26" x14ac:dyDescent="0.3">
      <c r="A47" s="55">
        <v>3408</v>
      </c>
      <c r="B47" s="59" t="s">
        <v>96</v>
      </c>
      <c r="C47" s="25" t="s">
        <v>25</v>
      </c>
      <c r="D47" s="26"/>
      <c r="E47" s="26"/>
      <c r="F47" s="3"/>
      <c r="G47" s="3"/>
      <c r="H47" s="3"/>
    </row>
    <row r="48" spans="1:8" x14ac:dyDescent="0.3">
      <c r="A48" s="67"/>
      <c r="B48" s="105" t="s">
        <v>97</v>
      </c>
      <c r="C48" s="105"/>
      <c r="D48" s="57"/>
      <c r="E48" s="58"/>
      <c r="F48" s="3"/>
      <c r="G48" s="3"/>
      <c r="H48" s="3"/>
    </row>
    <row r="49" spans="1:8" x14ac:dyDescent="0.3">
      <c r="A49" s="52">
        <v>3500</v>
      </c>
      <c r="B49" s="68" t="s">
        <v>98</v>
      </c>
      <c r="C49" s="54"/>
      <c r="D49" s="31"/>
      <c r="E49" s="31"/>
      <c r="F49" s="3"/>
      <c r="G49" s="3"/>
      <c r="H49" s="3"/>
    </row>
    <row r="50" spans="1:8" ht="26" x14ac:dyDescent="0.3">
      <c r="A50" s="55">
        <v>3501</v>
      </c>
      <c r="B50" s="63" t="s">
        <v>99</v>
      </c>
      <c r="C50" s="25" t="s">
        <v>134</v>
      </c>
      <c r="D50" s="60"/>
      <c r="E50" s="60"/>
      <c r="F50" s="3"/>
      <c r="G50" s="3"/>
      <c r="H50" s="3"/>
    </row>
    <row r="51" spans="1:8" ht="15.5" x14ac:dyDescent="0.3">
      <c r="A51" s="55">
        <v>3502</v>
      </c>
      <c r="B51" s="69" t="s">
        <v>100</v>
      </c>
      <c r="C51" s="25" t="s">
        <v>134</v>
      </c>
      <c r="D51" s="26"/>
      <c r="E51" s="26"/>
      <c r="F51" s="3"/>
      <c r="G51" s="3"/>
      <c r="H51" s="3"/>
    </row>
    <row r="52" spans="1:8" ht="15.5" x14ac:dyDescent="0.3">
      <c r="A52" s="55">
        <v>3503</v>
      </c>
      <c r="B52" s="69" t="s">
        <v>101</v>
      </c>
      <c r="C52" s="25" t="s">
        <v>134</v>
      </c>
      <c r="D52" s="26"/>
      <c r="E52" s="26"/>
      <c r="F52" s="3"/>
      <c r="G52" s="3"/>
      <c r="H52" s="3"/>
    </row>
    <row r="53" spans="1:8" ht="15.5" x14ac:dyDescent="0.3">
      <c r="A53" s="55">
        <v>3504</v>
      </c>
      <c r="B53" s="69" t="s">
        <v>102</v>
      </c>
      <c r="C53" s="25" t="s">
        <v>134</v>
      </c>
      <c r="D53" s="26"/>
      <c r="E53" s="26"/>
      <c r="F53" s="3"/>
      <c r="G53" s="3"/>
      <c r="H53" s="3"/>
    </row>
    <row r="54" spans="1:8" x14ac:dyDescent="0.3">
      <c r="A54" s="65"/>
      <c r="B54" s="105" t="s">
        <v>103</v>
      </c>
      <c r="C54" s="105"/>
      <c r="D54" s="57"/>
      <c r="E54" s="58"/>
      <c r="F54" s="3"/>
      <c r="G54" s="3"/>
      <c r="H54" s="3"/>
    </row>
    <row r="55" spans="1:8" x14ac:dyDescent="0.3">
      <c r="A55" s="52">
        <v>3600</v>
      </c>
      <c r="B55" s="53" t="s">
        <v>31</v>
      </c>
      <c r="C55" s="54"/>
      <c r="D55" s="31"/>
      <c r="E55" s="31"/>
      <c r="F55" s="3"/>
      <c r="G55" s="3"/>
      <c r="H55" s="3"/>
    </row>
    <row r="56" spans="1:8" x14ac:dyDescent="0.3">
      <c r="A56" s="55">
        <v>3601</v>
      </c>
      <c r="B56" s="24" t="s">
        <v>32</v>
      </c>
      <c r="C56" s="25" t="s">
        <v>33</v>
      </c>
      <c r="D56" s="26"/>
      <c r="E56" s="26"/>
      <c r="F56" s="3"/>
      <c r="G56" s="3"/>
      <c r="H56" s="3"/>
    </row>
    <row r="57" spans="1:8" x14ac:dyDescent="0.3">
      <c r="A57" s="55">
        <v>3602</v>
      </c>
      <c r="B57" s="24" t="s">
        <v>34</v>
      </c>
      <c r="C57" s="25" t="s">
        <v>25</v>
      </c>
      <c r="D57" s="26"/>
      <c r="E57" s="26"/>
      <c r="F57" s="3"/>
      <c r="G57" s="3"/>
      <c r="H57" s="3"/>
    </row>
    <row r="58" spans="1:8" x14ac:dyDescent="0.3">
      <c r="A58" s="55">
        <v>3603</v>
      </c>
      <c r="B58" s="24" t="s">
        <v>35</v>
      </c>
      <c r="C58" s="25" t="s">
        <v>25</v>
      </c>
      <c r="D58" s="26"/>
      <c r="E58" s="26"/>
      <c r="F58" s="3"/>
      <c r="G58" s="3"/>
      <c r="H58" s="3"/>
    </row>
    <row r="59" spans="1:8" x14ac:dyDescent="0.3">
      <c r="A59" s="55">
        <v>3604</v>
      </c>
      <c r="B59" s="24" t="s">
        <v>36</v>
      </c>
      <c r="C59" s="25" t="s">
        <v>25</v>
      </c>
      <c r="D59" s="26"/>
      <c r="E59" s="26"/>
      <c r="F59" s="3"/>
      <c r="G59" s="3"/>
      <c r="H59" s="3"/>
    </row>
    <row r="60" spans="1:8" x14ac:dyDescent="0.3">
      <c r="A60" s="55">
        <v>3605</v>
      </c>
      <c r="B60" s="24" t="s">
        <v>37</v>
      </c>
      <c r="C60" s="25" t="s">
        <v>25</v>
      </c>
      <c r="D60" s="26"/>
      <c r="E60" s="26"/>
      <c r="F60" s="3"/>
      <c r="G60" s="3"/>
      <c r="H60" s="3"/>
    </row>
    <row r="61" spans="1:8" x14ac:dyDescent="0.3">
      <c r="A61" s="55">
        <v>3606</v>
      </c>
      <c r="B61" s="24" t="s">
        <v>38</v>
      </c>
      <c r="C61" s="25" t="s">
        <v>33</v>
      </c>
      <c r="D61" s="26"/>
      <c r="E61" s="26"/>
      <c r="F61" s="3"/>
      <c r="G61" s="3"/>
      <c r="H61" s="3"/>
    </row>
    <row r="62" spans="1:8" x14ac:dyDescent="0.3">
      <c r="A62" s="55">
        <v>3607</v>
      </c>
      <c r="B62" s="24" t="s">
        <v>39</v>
      </c>
      <c r="C62" s="25" t="s">
        <v>33</v>
      </c>
      <c r="D62" s="26"/>
      <c r="E62" s="26"/>
      <c r="F62" s="3"/>
      <c r="G62" s="3"/>
      <c r="H62" s="3"/>
    </row>
    <row r="63" spans="1:8" ht="15.5" x14ac:dyDescent="0.3">
      <c r="A63" s="55">
        <v>3608</v>
      </c>
      <c r="B63" s="24" t="s">
        <v>40</v>
      </c>
      <c r="C63" s="25" t="s">
        <v>33</v>
      </c>
      <c r="D63" s="26"/>
      <c r="E63" s="26"/>
      <c r="F63" s="3"/>
      <c r="G63" s="3"/>
      <c r="H63" s="3"/>
    </row>
    <row r="64" spans="1:8" x14ac:dyDescent="0.3">
      <c r="A64" s="55">
        <v>3609</v>
      </c>
      <c r="B64" s="24" t="s">
        <v>41</v>
      </c>
      <c r="C64" s="25" t="s">
        <v>25</v>
      </c>
      <c r="D64" s="26"/>
      <c r="E64" s="26"/>
      <c r="F64" s="3"/>
      <c r="G64" s="3"/>
      <c r="H64" s="3"/>
    </row>
    <row r="65" spans="1:8" x14ac:dyDescent="0.3">
      <c r="A65" s="55">
        <v>3610</v>
      </c>
      <c r="B65" s="24" t="s">
        <v>42</v>
      </c>
      <c r="C65" s="25" t="s">
        <v>25</v>
      </c>
      <c r="D65" s="26"/>
      <c r="E65" s="26"/>
      <c r="F65" s="3"/>
      <c r="G65" s="3"/>
      <c r="H65" s="3"/>
    </row>
    <row r="66" spans="1:8" x14ac:dyDescent="0.3">
      <c r="A66" s="55">
        <v>3611</v>
      </c>
      <c r="B66" s="24" t="s">
        <v>43</v>
      </c>
      <c r="C66" s="25" t="s">
        <v>25</v>
      </c>
      <c r="D66" s="26"/>
      <c r="E66" s="26"/>
      <c r="F66" s="3"/>
      <c r="G66" s="3"/>
      <c r="H66" s="3"/>
    </row>
    <row r="67" spans="1:8" x14ac:dyDescent="0.3">
      <c r="A67" s="55">
        <v>3612</v>
      </c>
      <c r="B67" s="24" t="s">
        <v>44</v>
      </c>
      <c r="C67" s="25" t="s">
        <v>25</v>
      </c>
      <c r="D67" s="26"/>
      <c r="E67" s="26"/>
      <c r="F67" s="3"/>
      <c r="G67" s="3"/>
      <c r="H67" s="3"/>
    </row>
    <row r="68" spans="1:8" x14ac:dyDescent="0.3">
      <c r="A68" s="55">
        <v>3613</v>
      </c>
      <c r="B68" s="24" t="s">
        <v>45</v>
      </c>
      <c r="C68" s="25" t="s">
        <v>25</v>
      </c>
      <c r="D68" s="26"/>
      <c r="E68" s="26"/>
      <c r="F68" s="3"/>
      <c r="G68" s="3"/>
      <c r="H68" s="3"/>
    </row>
    <row r="69" spans="1:8" x14ac:dyDescent="0.3">
      <c r="A69" s="55">
        <v>3614</v>
      </c>
      <c r="B69" s="24" t="s">
        <v>46</v>
      </c>
      <c r="C69" s="25" t="s">
        <v>25</v>
      </c>
      <c r="D69" s="26"/>
      <c r="E69" s="26"/>
      <c r="F69" s="3"/>
      <c r="G69" s="3"/>
      <c r="H69" s="3"/>
    </row>
    <row r="70" spans="1:8" x14ac:dyDescent="0.3">
      <c r="A70" s="55">
        <v>3615</v>
      </c>
      <c r="B70" s="24" t="s">
        <v>47</v>
      </c>
      <c r="C70" s="25" t="s">
        <v>25</v>
      </c>
      <c r="D70" s="26"/>
      <c r="E70" s="26"/>
      <c r="F70" s="3"/>
      <c r="G70" s="3"/>
      <c r="H70" s="3"/>
    </row>
    <row r="71" spans="1:8" x14ac:dyDescent="0.3">
      <c r="A71" s="55">
        <v>3616</v>
      </c>
      <c r="B71" s="24" t="s">
        <v>48</v>
      </c>
      <c r="C71" s="25" t="s">
        <v>25</v>
      </c>
      <c r="D71" s="26"/>
      <c r="E71" s="26"/>
      <c r="F71" s="3"/>
      <c r="G71" s="3"/>
      <c r="H71" s="3"/>
    </row>
    <row r="72" spans="1:8" x14ac:dyDescent="0.3">
      <c r="A72" s="55">
        <v>3617</v>
      </c>
      <c r="B72" s="24" t="s">
        <v>49</v>
      </c>
      <c r="C72" s="25" t="s">
        <v>25</v>
      </c>
      <c r="D72" s="26"/>
      <c r="E72" s="26"/>
      <c r="F72" s="3"/>
      <c r="G72" s="3"/>
      <c r="H72" s="3"/>
    </row>
    <row r="73" spans="1:8" x14ac:dyDescent="0.3">
      <c r="A73" s="55">
        <v>3618</v>
      </c>
      <c r="B73" s="24" t="s">
        <v>50</v>
      </c>
      <c r="C73" s="25" t="s">
        <v>25</v>
      </c>
      <c r="D73" s="26"/>
      <c r="E73" s="26"/>
      <c r="F73" s="3"/>
      <c r="G73" s="3"/>
      <c r="H73" s="3"/>
    </row>
    <row r="74" spans="1:8" x14ac:dyDescent="0.3">
      <c r="A74" s="55">
        <v>3619</v>
      </c>
      <c r="B74" s="24" t="s">
        <v>104</v>
      </c>
      <c r="C74" s="25" t="s">
        <v>25</v>
      </c>
      <c r="D74" s="26"/>
      <c r="E74" s="26"/>
      <c r="F74" s="3"/>
      <c r="G74" s="3"/>
      <c r="H74" s="3"/>
    </row>
    <row r="75" spans="1:8" ht="26" x14ac:dyDescent="0.3">
      <c r="A75" s="55">
        <v>3620</v>
      </c>
      <c r="B75" s="59" t="s">
        <v>105</v>
      </c>
      <c r="C75" s="25" t="s">
        <v>28</v>
      </c>
      <c r="D75" s="26"/>
      <c r="E75" s="26"/>
      <c r="F75" s="3"/>
      <c r="G75" s="3"/>
      <c r="H75" s="3"/>
    </row>
    <row r="76" spans="1:8" x14ac:dyDescent="0.3">
      <c r="A76" s="67"/>
      <c r="B76" s="113" t="s">
        <v>106</v>
      </c>
      <c r="C76" s="113"/>
      <c r="D76" s="57"/>
      <c r="E76" s="58"/>
      <c r="F76" s="3"/>
      <c r="G76" s="3"/>
      <c r="H76" s="3"/>
    </row>
    <row r="77" spans="1:8" x14ac:dyDescent="0.3">
      <c r="A77" s="52">
        <v>3700</v>
      </c>
      <c r="B77" s="53" t="s">
        <v>73</v>
      </c>
      <c r="C77" s="54"/>
      <c r="D77" s="70"/>
      <c r="E77" s="70"/>
      <c r="F77" s="3"/>
      <c r="G77" s="3"/>
      <c r="H77" s="3"/>
    </row>
    <row r="78" spans="1:8" ht="26" x14ac:dyDescent="0.3">
      <c r="A78" s="55">
        <v>3701</v>
      </c>
      <c r="B78" s="59" t="s">
        <v>107</v>
      </c>
      <c r="C78" s="71" t="s">
        <v>28</v>
      </c>
      <c r="D78" s="26"/>
      <c r="E78" s="26"/>
      <c r="F78" s="3"/>
      <c r="G78" s="3"/>
      <c r="H78" s="3"/>
    </row>
    <row r="79" spans="1:8" ht="26" x14ac:dyDescent="0.3">
      <c r="A79" s="55">
        <v>3702</v>
      </c>
      <c r="B79" s="59" t="s">
        <v>108</v>
      </c>
      <c r="C79" s="25" t="s">
        <v>28</v>
      </c>
      <c r="D79" s="26"/>
      <c r="E79" s="26"/>
      <c r="F79" s="3"/>
      <c r="G79" s="3"/>
      <c r="H79" s="3"/>
    </row>
    <row r="80" spans="1:8" ht="26" x14ac:dyDescent="0.3">
      <c r="A80" s="55">
        <v>3703</v>
      </c>
      <c r="B80" s="59" t="s">
        <v>109</v>
      </c>
      <c r="C80" s="71" t="s">
        <v>28</v>
      </c>
      <c r="D80" s="26"/>
      <c r="E80" s="26"/>
      <c r="F80" s="3"/>
      <c r="G80" s="3"/>
      <c r="H80" s="3"/>
    </row>
    <row r="81" spans="1:8" x14ac:dyDescent="0.3">
      <c r="A81" s="55">
        <v>3704</v>
      </c>
      <c r="B81" s="59" t="s">
        <v>110</v>
      </c>
      <c r="C81" s="71" t="s">
        <v>25</v>
      </c>
      <c r="D81" s="26"/>
      <c r="E81" s="26"/>
      <c r="F81" s="3"/>
      <c r="G81" s="3"/>
      <c r="H81" s="3"/>
    </row>
    <row r="82" spans="1:8" x14ac:dyDescent="0.3">
      <c r="A82" s="55">
        <v>3705</v>
      </c>
      <c r="B82" s="24" t="s">
        <v>111</v>
      </c>
      <c r="C82" s="25" t="s">
        <v>25</v>
      </c>
      <c r="D82" s="26"/>
      <c r="E82" s="26"/>
      <c r="F82" s="3"/>
      <c r="G82" s="3"/>
      <c r="H82" s="3"/>
    </row>
    <row r="83" spans="1:8" x14ac:dyDescent="0.3">
      <c r="A83" s="55">
        <v>3706</v>
      </c>
      <c r="B83" s="24" t="s">
        <v>112</v>
      </c>
      <c r="C83" s="25" t="s">
        <v>25</v>
      </c>
      <c r="D83" s="26"/>
      <c r="E83" s="26"/>
      <c r="F83" s="3"/>
      <c r="G83" s="3"/>
      <c r="H83" s="3"/>
    </row>
    <row r="84" spans="1:8" x14ac:dyDescent="0.3">
      <c r="A84" s="55">
        <v>3707</v>
      </c>
      <c r="B84" s="59" t="s">
        <v>113</v>
      </c>
      <c r="C84" s="71" t="s">
        <v>25</v>
      </c>
      <c r="D84" s="26"/>
      <c r="E84" s="26"/>
      <c r="F84" s="3"/>
      <c r="G84" s="3"/>
      <c r="H84" s="3"/>
    </row>
    <row r="85" spans="1:8" ht="26" x14ac:dyDescent="0.3">
      <c r="A85" s="55">
        <v>3708</v>
      </c>
      <c r="B85" s="59" t="s">
        <v>114</v>
      </c>
      <c r="C85" s="25" t="s">
        <v>25</v>
      </c>
      <c r="D85" s="26"/>
      <c r="E85" s="26"/>
      <c r="F85" s="3"/>
      <c r="G85" s="3"/>
      <c r="H85" s="3"/>
    </row>
    <row r="86" spans="1:8" x14ac:dyDescent="0.3">
      <c r="A86" s="55">
        <v>3709</v>
      </c>
      <c r="B86" s="24" t="s">
        <v>115</v>
      </c>
      <c r="C86" s="25" t="s">
        <v>25</v>
      </c>
      <c r="D86" s="26"/>
      <c r="E86" s="26"/>
      <c r="F86" s="3"/>
      <c r="G86" s="3"/>
      <c r="H86" s="3"/>
    </row>
    <row r="87" spans="1:8" x14ac:dyDescent="0.3">
      <c r="A87" s="55">
        <v>3710</v>
      </c>
      <c r="B87" s="59" t="s">
        <v>116</v>
      </c>
      <c r="C87" s="71" t="s">
        <v>25</v>
      </c>
      <c r="D87" s="26"/>
      <c r="E87" s="26"/>
      <c r="F87" s="3"/>
      <c r="G87" s="3"/>
      <c r="H87" s="3"/>
    </row>
    <row r="88" spans="1:8" x14ac:dyDescent="0.3">
      <c r="A88" s="55">
        <v>3711</v>
      </c>
      <c r="B88" s="59" t="s">
        <v>117</v>
      </c>
      <c r="C88" s="71" t="s">
        <v>25</v>
      </c>
      <c r="D88" s="26"/>
      <c r="E88" s="26"/>
      <c r="F88" s="3"/>
      <c r="G88" s="3"/>
      <c r="H88" s="3"/>
    </row>
    <row r="89" spans="1:8" x14ac:dyDescent="0.3">
      <c r="A89" s="55">
        <v>3712</v>
      </c>
      <c r="B89" s="24" t="s">
        <v>118</v>
      </c>
      <c r="C89" s="25" t="s">
        <v>25</v>
      </c>
      <c r="D89" s="26"/>
      <c r="E89" s="26"/>
      <c r="F89" s="3"/>
      <c r="G89" s="3"/>
      <c r="H89" s="3"/>
    </row>
    <row r="90" spans="1:8" ht="26" x14ac:dyDescent="0.3">
      <c r="A90" s="55">
        <v>3713</v>
      </c>
      <c r="B90" s="59" t="s">
        <v>119</v>
      </c>
      <c r="C90" s="71" t="s">
        <v>28</v>
      </c>
      <c r="D90" s="26"/>
      <c r="E90" s="26"/>
      <c r="F90" s="3"/>
      <c r="G90" s="3"/>
      <c r="H90" s="3"/>
    </row>
    <row r="91" spans="1:8" ht="26" x14ac:dyDescent="0.3">
      <c r="A91" s="55">
        <v>3714</v>
      </c>
      <c r="B91" s="59" t="s">
        <v>120</v>
      </c>
      <c r="C91" s="71" t="s">
        <v>25</v>
      </c>
      <c r="D91" s="64"/>
      <c r="E91" s="64"/>
      <c r="F91" s="3"/>
      <c r="G91" s="3"/>
      <c r="H91" s="3"/>
    </row>
    <row r="92" spans="1:8" x14ac:dyDescent="0.3">
      <c r="A92" s="55">
        <v>3715</v>
      </c>
      <c r="B92" s="59" t="s">
        <v>121</v>
      </c>
      <c r="C92" s="71" t="s">
        <v>25</v>
      </c>
      <c r="D92" s="26"/>
      <c r="E92" s="26"/>
      <c r="F92" s="3"/>
      <c r="G92" s="3"/>
      <c r="H92" s="3"/>
    </row>
    <row r="93" spans="1:8" x14ac:dyDescent="0.3">
      <c r="A93" s="55">
        <v>3716</v>
      </c>
      <c r="B93" s="24" t="s">
        <v>122</v>
      </c>
      <c r="C93" s="25" t="s">
        <v>25</v>
      </c>
      <c r="D93" s="26"/>
      <c r="E93" s="26"/>
      <c r="F93" s="3"/>
      <c r="G93" s="3"/>
      <c r="H93" s="3"/>
    </row>
    <row r="94" spans="1:8" x14ac:dyDescent="0.3">
      <c r="A94" s="55">
        <v>3717</v>
      </c>
      <c r="B94" s="59" t="s">
        <v>123</v>
      </c>
      <c r="C94" s="71" t="s">
        <v>25</v>
      </c>
      <c r="D94" s="26"/>
      <c r="E94" s="26"/>
      <c r="F94" s="3"/>
      <c r="G94" s="3"/>
      <c r="H94" s="3"/>
    </row>
    <row r="95" spans="1:8" x14ac:dyDescent="0.3">
      <c r="A95" s="65"/>
      <c r="B95" s="113" t="s">
        <v>124</v>
      </c>
      <c r="C95" s="113"/>
      <c r="D95" s="57"/>
      <c r="E95" s="72"/>
      <c r="F95" s="3"/>
      <c r="G95" s="3"/>
      <c r="H95" s="3"/>
    </row>
    <row r="96" spans="1:8" x14ac:dyDescent="0.3">
      <c r="A96" s="52">
        <v>3800</v>
      </c>
      <c r="B96" s="61" t="s">
        <v>51</v>
      </c>
      <c r="C96" s="25"/>
      <c r="D96" s="31"/>
      <c r="E96" s="31"/>
      <c r="F96" s="3"/>
      <c r="G96" s="3"/>
      <c r="H96" s="3"/>
    </row>
    <row r="97" spans="1:8" ht="26" x14ac:dyDescent="0.3">
      <c r="A97" s="55">
        <v>3801</v>
      </c>
      <c r="B97" s="59" t="s">
        <v>125</v>
      </c>
      <c r="C97" s="25" t="s">
        <v>134</v>
      </c>
      <c r="D97" s="60"/>
      <c r="E97" s="60"/>
      <c r="F97" s="3"/>
      <c r="G97" s="3"/>
      <c r="H97" s="3"/>
    </row>
    <row r="98" spans="1:8" ht="26" x14ac:dyDescent="0.3">
      <c r="A98" s="55">
        <v>3802</v>
      </c>
      <c r="B98" s="63" t="s">
        <v>126</v>
      </c>
      <c r="C98" s="25" t="s">
        <v>134</v>
      </c>
      <c r="D98" s="60"/>
      <c r="E98" s="60"/>
      <c r="F98" s="3"/>
      <c r="G98" s="3"/>
      <c r="H98" s="3"/>
    </row>
    <row r="99" spans="1:8" ht="15.5" x14ac:dyDescent="0.3">
      <c r="A99" s="55">
        <v>3803</v>
      </c>
      <c r="B99" s="63" t="s">
        <v>69</v>
      </c>
      <c r="C99" s="25" t="s">
        <v>134</v>
      </c>
      <c r="D99" s="60"/>
      <c r="E99" s="60"/>
      <c r="F99" s="3"/>
      <c r="G99" s="3"/>
      <c r="H99" s="3"/>
    </row>
    <row r="100" spans="1:8" x14ac:dyDescent="0.3">
      <c r="A100" s="65"/>
      <c r="B100" s="105" t="s">
        <v>127</v>
      </c>
      <c r="C100" s="105"/>
      <c r="D100" s="57"/>
      <c r="E100" s="58"/>
      <c r="F100" s="3"/>
      <c r="G100" s="3"/>
      <c r="H100" s="3"/>
    </row>
    <row r="101" spans="1:8" x14ac:dyDescent="0.3">
      <c r="A101" s="52">
        <v>3800</v>
      </c>
      <c r="B101" s="61" t="s">
        <v>53</v>
      </c>
      <c r="C101" s="62"/>
      <c r="D101" s="31"/>
      <c r="E101" s="31"/>
      <c r="F101" s="3"/>
      <c r="G101" s="3"/>
      <c r="H101" s="3"/>
    </row>
    <row r="102" spans="1:8" ht="42" x14ac:dyDescent="0.3">
      <c r="A102" s="55">
        <v>3801</v>
      </c>
      <c r="B102" s="20" t="s">
        <v>128</v>
      </c>
      <c r="C102" s="25" t="s">
        <v>28</v>
      </c>
      <c r="D102" s="60"/>
      <c r="E102" s="60"/>
      <c r="F102" s="3"/>
      <c r="G102" s="3"/>
      <c r="H102" s="3"/>
    </row>
    <row r="103" spans="1:8" ht="26" x14ac:dyDescent="0.3">
      <c r="A103" s="55">
        <v>3802</v>
      </c>
      <c r="B103" s="63" t="s">
        <v>129</v>
      </c>
      <c r="C103" s="25" t="s">
        <v>83</v>
      </c>
      <c r="D103" s="26"/>
      <c r="E103" s="26"/>
      <c r="F103" s="3"/>
      <c r="G103" s="3"/>
      <c r="H103" s="3"/>
    </row>
    <row r="104" spans="1:8" x14ac:dyDescent="0.3">
      <c r="A104" s="67"/>
      <c r="B104" s="105" t="s">
        <v>127</v>
      </c>
      <c r="C104" s="105"/>
      <c r="D104" s="57"/>
      <c r="E104" s="58"/>
      <c r="F104" s="3"/>
      <c r="G104" s="3"/>
      <c r="H104" s="3"/>
    </row>
    <row r="105" spans="1:8" ht="16.5" x14ac:dyDescent="0.3">
      <c r="A105" s="121" t="s">
        <v>54</v>
      </c>
      <c r="B105" s="122"/>
      <c r="C105" s="73"/>
      <c r="D105" s="123"/>
      <c r="E105" s="124"/>
      <c r="F105" s="3"/>
      <c r="G105" s="3"/>
      <c r="H105" s="3"/>
    </row>
    <row r="106" spans="1:8" x14ac:dyDescent="0.3">
      <c r="A106" s="4" t="s">
        <v>55</v>
      </c>
      <c r="B106" s="17" t="s">
        <v>56</v>
      </c>
      <c r="C106" s="11"/>
      <c r="D106" s="7"/>
      <c r="E106" s="8"/>
      <c r="F106" s="3"/>
      <c r="G106" s="3"/>
      <c r="H106" s="3"/>
    </row>
    <row r="107" spans="1:8" x14ac:dyDescent="0.3">
      <c r="A107" s="4">
        <v>300</v>
      </c>
      <c r="B107" s="17" t="s">
        <v>57</v>
      </c>
      <c r="C107" s="11"/>
      <c r="D107" s="18"/>
      <c r="E107" s="19"/>
      <c r="F107" s="3"/>
      <c r="G107" s="3"/>
      <c r="H107" s="3"/>
    </row>
    <row r="108" spans="1:8" ht="16" x14ac:dyDescent="0.3">
      <c r="A108" s="9">
        <v>301</v>
      </c>
      <c r="B108" s="10" t="s">
        <v>17</v>
      </c>
      <c r="C108" s="11" t="s">
        <v>18</v>
      </c>
      <c r="D108" s="12"/>
      <c r="E108" s="19"/>
      <c r="F108" s="3"/>
      <c r="G108" s="3"/>
      <c r="H108" s="3"/>
    </row>
    <row r="109" spans="1:8" ht="16" x14ac:dyDescent="0.3">
      <c r="A109" s="9">
        <v>302</v>
      </c>
      <c r="B109" s="10" t="s">
        <v>58</v>
      </c>
      <c r="C109" s="11" t="s">
        <v>18</v>
      </c>
      <c r="D109" s="12"/>
      <c r="E109" s="19"/>
      <c r="F109" s="3"/>
      <c r="G109" s="3"/>
      <c r="H109" s="3"/>
    </row>
    <row r="110" spans="1:8" ht="16" x14ac:dyDescent="0.3">
      <c r="A110" s="9">
        <v>303</v>
      </c>
      <c r="B110" s="16" t="s">
        <v>59</v>
      </c>
      <c r="C110" s="11" t="s">
        <v>18</v>
      </c>
      <c r="D110" s="12"/>
      <c r="E110" s="13"/>
      <c r="F110" s="3"/>
      <c r="G110" s="3"/>
      <c r="H110" s="3"/>
    </row>
    <row r="111" spans="1:8" ht="16" x14ac:dyDescent="0.3">
      <c r="A111" s="9">
        <v>304</v>
      </c>
      <c r="B111" s="14" t="s">
        <v>21</v>
      </c>
      <c r="C111" s="11" t="s">
        <v>12</v>
      </c>
      <c r="D111" s="12"/>
      <c r="E111" s="13"/>
      <c r="F111" s="3"/>
      <c r="G111" s="3"/>
      <c r="H111" s="3"/>
    </row>
    <row r="112" spans="1:8" x14ac:dyDescent="0.3">
      <c r="A112" s="21"/>
      <c r="B112" s="115" t="s">
        <v>60</v>
      </c>
      <c r="C112" s="115"/>
      <c r="D112" s="115"/>
      <c r="E112" s="22">
        <f>SUM(E108:E111)</f>
        <v>0</v>
      </c>
      <c r="F112" s="3"/>
      <c r="G112" s="3"/>
      <c r="H112" s="3"/>
    </row>
    <row r="113" spans="1:8" x14ac:dyDescent="0.3">
      <c r="A113" s="4">
        <v>400</v>
      </c>
      <c r="B113" s="5" t="s">
        <v>61</v>
      </c>
      <c r="C113" s="6"/>
      <c r="D113" s="7"/>
      <c r="E113" s="8"/>
      <c r="F113" s="3"/>
      <c r="G113" s="3"/>
      <c r="H113" s="3"/>
    </row>
    <row r="114" spans="1:8" ht="16" x14ac:dyDescent="0.3">
      <c r="A114" s="9">
        <v>401</v>
      </c>
      <c r="B114" s="14" t="s">
        <v>62</v>
      </c>
      <c r="C114" s="11" t="s">
        <v>12</v>
      </c>
      <c r="D114" s="12"/>
      <c r="E114" s="13"/>
      <c r="F114" s="3"/>
      <c r="G114" s="3"/>
      <c r="H114" s="3"/>
    </row>
    <row r="115" spans="1:8" ht="16" x14ac:dyDescent="0.3">
      <c r="A115" s="9">
        <v>402</v>
      </c>
      <c r="B115" s="10" t="s">
        <v>63</v>
      </c>
      <c r="C115" s="11" t="s">
        <v>18</v>
      </c>
      <c r="D115" s="18"/>
      <c r="E115" s="13"/>
      <c r="F115" s="3"/>
      <c r="G115" s="3"/>
      <c r="H115" s="3"/>
    </row>
    <row r="116" spans="1:8" ht="16" x14ac:dyDescent="0.3">
      <c r="A116" s="9">
        <v>403</v>
      </c>
      <c r="B116" s="10" t="s">
        <v>64</v>
      </c>
      <c r="C116" s="11" t="s">
        <v>12</v>
      </c>
      <c r="D116" s="18"/>
      <c r="E116" s="13"/>
      <c r="F116" s="3"/>
      <c r="G116" s="3"/>
      <c r="H116" s="3"/>
    </row>
    <row r="117" spans="1:8" x14ac:dyDescent="0.3">
      <c r="A117" s="21"/>
      <c r="B117" s="115" t="s">
        <v>26</v>
      </c>
      <c r="C117" s="115"/>
      <c r="D117" s="115"/>
      <c r="E117" s="15">
        <f>SUM(E114:E116)</f>
        <v>0</v>
      </c>
      <c r="F117" s="3"/>
      <c r="G117" s="3"/>
      <c r="H117" s="3"/>
    </row>
    <row r="118" spans="1:8" x14ac:dyDescent="0.3">
      <c r="A118" s="4">
        <v>600</v>
      </c>
      <c r="B118" s="5" t="s">
        <v>65</v>
      </c>
      <c r="C118" s="6"/>
      <c r="D118" s="7"/>
      <c r="E118" s="8"/>
      <c r="F118" s="3"/>
      <c r="G118" s="3"/>
      <c r="H118" s="3"/>
    </row>
    <row r="119" spans="1:8" x14ac:dyDescent="0.3">
      <c r="A119" s="9">
        <v>601</v>
      </c>
      <c r="B119" s="16" t="s">
        <v>66</v>
      </c>
      <c r="C119" s="11" t="s">
        <v>25</v>
      </c>
      <c r="D119" s="12"/>
      <c r="E119" s="13"/>
      <c r="F119" s="3"/>
      <c r="G119" s="3"/>
      <c r="H119" s="3"/>
    </row>
    <row r="120" spans="1:8" x14ac:dyDescent="0.3">
      <c r="A120" s="27"/>
      <c r="B120" s="114" t="s">
        <v>67</v>
      </c>
      <c r="C120" s="114"/>
      <c r="D120" s="114"/>
      <c r="E120" s="15">
        <f>SUM(E119:E119)</f>
        <v>0</v>
      </c>
      <c r="F120" s="3"/>
      <c r="G120" s="3"/>
      <c r="H120" s="3"/>
    </row>
    <row r="121" spans="1:8" x14ac:dyDescent="0.3">
      <c r="A121" s="4">
        <v>800</v>
      </c>
      <c r="B121" s="17" t="s">
        <v>68</v>
      </c>
      <c r="C121" s="6"/>
      <c r="D121" s="28"/>
      <c r="E121" s="23"/>
      <c r="F121" s="3"/>
      <c r="G121" s="3"/>
      <c r="H121" s="3"/>
    </row>
    <row r="122" spans="1:8" ht="42" x14ac:dyDescent="0.3">
      <c r="A122" s="9">
        <v>803</v>
      </c>
      <c r="B122" s="16" t="s">
        <v>52</v>
      </c>
      <c r="C122" s="11" t="s">
        <v>12</v>
      </c>
      <c r="D122" s="12"/>
      <c r="E122" s="13"/>
      <c r="F122" s="3"/>
      <c r="G122" s="3"/>
      <c r="H122" s="3"/>
    </row>
    <row r="123" spans="1:8" ht="16" x14ac:dyDescent="0.3">
      <c r="A123" s="9">
        <v>804</v>
      </c>
      <c r="B123" s="20" t="s">
        <v>69</v>
      </c>
      <c r="C123" s="11" t="s">
        <v>12</v>
      </c>
      <c r="D123" s="12"/>
      <c r="E123" s="13"/>
      <c r="F123" s="3"/>
      <c r="G123" s="3"/>
      <c r="H123" s="3"/>
    </row>
    <row r="124" spans="1:8" x14ac:dyDescent="0.3">
      <c r="A124" s="29"/>
      <c r="B124" s="115" t="s">
        <v>70</v>
      </c>
      <c r="C124" s="115"/>
      <c r="D124" s="115"/>
      <c r="E124" s="30">
        <f>SUM(E122:E123)</f>
        <v>0</v>
      </c>
      <c r="F124" s="3"/>
      <c r="G124" s="3"/>
      <c r="H124" s="3"/>
    </row>
    <row r="125" spans="1:8" x14ac:dyDescent="0.3">
      <c r="A125" s="116" t="s">
        <v>71</v>
      </c>
      <c r="B125" s="117"/>
      <c r="C125" s="118">
        <f>SUM(E124,E120,E117,E112)</f>
        <v>0</v>
      </c>
      <c r="D125" s="119"/>
      <c r="E125" s="120"/>
      <c r="F125" s="3"/>
      <c r="G125" s="3"/>
      <c r="H125" s="3"/>
    </row>
    <row r="126" spans="1:8" x14ac:dyDescent="0.3">
      <c r="G126" s="44"/>
    </row>
  </sheetData>
  <mergeCells count="21">
    <mergeCell ref="B120:D120"/>
    <mergeCell ref="B124:D124"/>
    <mergeCell ref="A125:B125"/>
    <mergeCell ref="C125:E125"/>
    <mergeCell ref="B104:C104"/>
    <mergeCell ref="A105:B105"/>
    <mergeCell ref="D105:E105"/>
    <mergeCell ref="B112:D112"/>
    <mergeCell ref="B117:D117"/>
    <mergeCell ref="B100:C100"/>
    <mergeCell ref="A1:E1"/>
    <mergeCell ref="A7:B7"/>
    <mergeCell ref="C7:E7"/>
    <mergeCell ref="B13:C13"/>
    <mergeCell ref="B20:C20"/>
    <mergeCell ref="B29:C29"/>
    <mergeCell ref="B38:C38"/>
    <mergeCell ref="B48:C48"/>
    <mergeCell ref="B54:C54"/>
    <mergeCell ref="B76:C76"/>
    <mergeCell ref="B95:C9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topLeftCell="A103" workbookViewId="0">
      <selection activeCell="H20" sqref="H20"/>
    </sheetView>
  </sheetViews>
  <sheetFormatPr baseColWidth="10" defaultColWidth="11.453125" defaultRowHeight="14" x14ac:dyDescent="0.3"/>
  <cols>
    <col min="1" max="1" width="9.36328125" style="1" customWidth="1"/>
    <col min="2" max="2" width="49.36328125" style="1" customWidth="1"/>
    <col min="3" max="3" width="9.36328125" style="1" customWidth="1"/>
    <col min="4" max="4" width="10.90625" style="1" customWidth="1"/>
    <col min="5" max="5" width="15.90625" style="1" customWidth="1"/>
    <col min="6" max="6" width="21.6328125" style="1" customWidth="1"/>
    <col min="7" max="7" width="11.453125" style="1"/>
    <col min="8" max="9" width="13" style="1" bestFit="1" customWidth="1"/>
    <col min="10" max="256" width="11.453125" style="1"/>
    <col min="257" max="257" width="9.36328125" style="1" customWidth="1"/>
    <col min="258" max="258" width="49.36328125" style="1" customWidth="1"/>
    <col min="259" max="259" width="9.36328125" style="1" customWidth="1"/>
    <col min="260" max="260" width="10.90625" style="1" customWidth="1"/>
    <col min="261" max="261" width="15.90625" style="1" customWidth="1"/>
    <col min="262" max="262" width="21.6328125" style="1" customWidth="1"/>
    <col min="263" max="512" width="11.453125" style="1"/>
    <col min="513" max="513" width="9.36328125" style="1" customWidth="1"/>
    <col min="514" max="514" width="49.36328125" style="1" customWidth="1"/>
    <col min="515" max="515" width="9.36328125" style="1" customWidth="1"/>
    <col min="516" max="516" width="10.90625" style="1" customWidth="1"/>
    <col min="517" max="517" width="15.90625" style="1" customWidth="1"/>
    <col min="518" max="518" width="21.6328125" style="1" customWidth="1"/>
    <col min="519" max="768" width="11.453125" style="1"/>
    <col min="769" max="769" width="9.36328125" style="1" customWidth="1"/>
    <col min="770" max="770" width="49.36328125" style="1" customWidth="1"/>
    <col min="771" max="771" width="9.36328125" style="1" customWidth="1"/>
    <col min="772" max="772" width="10.90625" style="1" customWidth="1"/>
    <col min="773" max="773" width="15.90625" style="1" customWidth="1"/>
    <col min="774" max="774" width="21.6328125" style="1" customWidth="1"/>
    <col min="775" max="1024" width="11.453125" style="1"/>
    <col min="1025" max="1025" width="9.36328125" style="1" customWidth="1"/>
    <col min="1026" max="1026" width="49.36328125" style="1" customWidth="1"/>
    <col min="1027" max="1027" width="9.36328125" style="1" customWidth="1"/>
    <col min="1028" max="1028" width="10.90625" style="1" customWidth="1"/>
    <col min="1029" max="1029" width="15.90625" style="1" customWidth="1"/>
    <col min="1030" max="1030" width="21.6328125" style="1" customWidth="1"/>
    <col min="1031" max="1280" width="11.453125" style="1"/>
    <col min="1281" max="1281" width="9.36328125" style="1" customWidth="1"/>
    <col min="1282" max="1282" width="49.36328125" style="1" customWidth="1"/>
    <col min="1283" max="1283" width="9.36328125" style="1" customWidth="1"/>
    <col min="1284" max="1284" width="10.90625" style="1" customWidth="1"/>
    <col min="1285" max="1285" width="15.90625" style="1" customWidth="1"/>
    <col min="1286" max="1286" width="21.6328125" style="1" customWidth="1"/>
    <col min="1287" max="1536" width="11.453125" style="1"/>
    <col min="1537" max="1537" width="9.36328125" style="1" customWidth="1"/>
    <col min="1538" max="1538" width="49.36328125" style="1" customWidth="1"/>
    <col min="1539" max="1539" width="9.36328125" style="1" customWidth="1"/>
    <col min="1540" max="1540" width="10.90625" style="1" customWidth="1"/>
    <col min="1541" max="1541" width="15.90625" style="1" customWidth="1"/>
    <col min="1542" max="1542" width="21.6328125" style="1" customWidth="1"/>
    <col min="1543" max="1792" width="11.453125" style="1"/>
    <col min="1793" max="1793" width="9.36328125" style="1" customWidth="1"/>
    <col min="1794" max="1794" width="49.36328125" style="1" customWidth="1"/>
    <col min="1795" max="1795" width="9.36328125" style="1" customWidth="1"/>
    <col min="1796" max="1796" width="10.90625" style="1" customWidth="1"/>
    <col min="1797" max="1797" width="15.90625" style="1" customWidth="1"/>
    <col min="1798" max="1798" width="21.6328125" style="1" customWidth="1"/>
    <col min="1799" max="2048" width="11.453125" style="1"/>
    <col min="2049" max="2049" width="9.36328125" style="1" customWidth="1"/>
    <col min="2050" max="2050" width="49.36328125" style="1" customWidth="1"/>
    <col min="2051" max="2051" width="9.36328125" style="1" customWidth="1"/>
    <col min="2052" max="2052" width="10.90625" style="1" customWidth="1"/>
    <col min="2053" max="2053" width="15.90625" style="1" customWidth="1"/>
    <col min="2054" max="2054" width="21.6328125" style="1" customWidth="1"/>
    <col min="2055" max="2304" width="11.453125" style="1"/>
    <col min="2305" max="2305" width="9.36328125" style="1" customWidth="1"/>
    <col min="2306" max="2306" width="49.36328125" style="1" customWidth="1"/>
    <col min="2307" max="2307" width="9.36328125" style="1" customWidth="1"/>
    <col min="2308" max="2308" width="10.90625" style="1" customWidth="1"/>
    <col min="2309" max="2309" width="15.90625" style="1" customWidth="1"/>
    <col min="2310" max="2310" width="21.6328125" style="1" customWidth="1"/>
    <col min="2311" max="2560" width="11.453125" style="1"/>
    <col min="2561" max="2561" width="9.36328125" style="1" customWidth="1"/>
    <col min="2562" max="2562" width="49.36328125" style="1" customWidth="1"/>
    <col min="2563" max="2563" width="9.36328125" style="1" customWidth="1"/>
    <col min="2564" max="2564" width="10.90625" style="1" customWidth="1"/>
    <col min="2565" max="2565" width="15.90625" style="1" customWidth="1"/>
    <col min="2566" max="2566" width="21.6328125" style="1" customWidth="1"/>
    <col min="2567" max="2816" width="11.453125" style="1"/>
    <col min="2817" max="2817" width="9.36328125" style="1" customWidth="1"/>
    <col min="2818" max="2818" width="49.36328125" style="1" customWidth="1"/>
    <col min="2819" max="2819" width="9.36328125" style="1" customWidth="1"/>
    <col min="2820" max="2820" width="10.90625" style="1" customWidth="1"/>
    <col min="2821" max="2821" width="15.90625" style="1" customWidth="1"/>
    <col min="2822" max="2822" width="21.6328125" style="1" customWidth="1"/>
    <col min="2823" max="3072" width="11.453125" style="1"/>
    <col min="3073" max="3073" width="9.36328125" style="1" customWidth="1"/>
    <col min="3074" max="3074" width="49.36328125" style="1" customWidth="1"/>
    <col min="3075" max="3075" width="9.36328125" style="1" customWidth="1"/>
    <col min="3076" max="3076" width="10.90625" style="1" customWidth="1"/>
    <col min="3077" max="3077" width="15.90625" style="1" customWidth="1"/>
    <col min="3078" max="3078" width="21.6328125" style="1" customWidth="1"/>
    <col min="3079" max="3328" width="11.453125" style="1"/>
    <col min="3329" max="3329" width="9.36328125" style="1" customWidth="1"/>
    <col min="3330" max="3330" width="49.36328125" style="1" customWidth="1"/>
    <col min="3331" max="3331" width="9.36328125" style="1" customWidth="1"/>
    <col min="3332" max="3332" width="10.90625" style="1" customWidth="1"/>
    <col min="3333" max="3333" width="15.90625" style="1" customWidth="1"/>
    <col min="3334" max="3334" width="21.6328125" style="1" customWidth="1"/>
    <col min="3335" max="3584" width="11.453125" style="1"/>
    <col min="3585" max="3585" width="9.36328125" style="1" customWidth="1"/>
    <col min="3586" max="3586" width="49.36328125" style="1" customWidth="1"/>
    <col min="3587" max="3587" width="9.36328125" style="1" customWidth="1"/>
    <col min="3588" max="3588" width="10.90625" style="1" customWidth="1"/>
    <col min="3589" max="3589" width="15.90625" style="1" customWidth="1"/>
    <col min="3590" max="3590" width="21.6328125" style="1" customWidth="1"/>
    <col min="3591" max="3840" width="11.453125" style="1"/>
    <col min="3841" max="3841" width="9.36328125" style="1" customWidth="1"/>
    <col min="3842" max="3842" width="49.36328125" style="1" customWidth="1"/>
    <col min="3843" max="3843" width="9.36328125" style="1" customWidth="1"/>
    <col min="3844" max="3844" width="10.90625" style="1" customWidth="1"/>
    <col min="3845" max="3845" width="15.90625" style="1" customWidth="1"/>
    <col min="3846" max="3846" width="21.6328125" style="1" customWidth="1"/>
    <col min="3847" max="4096" width="11.453125" style="1"/>
    <col min="4097" max="4097" width="9.36328125" style="1" customWidth="1"/>
    <col min="4098" max="4098" width="49.36328125" style="1" customWidth="1"/>
    <col min="4099" max="4099" width="9.36328125" style="1" customWidth="1"/>
    <col min="4100" max="4100" width="10.90625" style="1" customWidth="1"/>
    <col min="4101" max="4101" width="15.90625" style="1" customWidth="1"/>
    <col min="4102" max="4102" width="21.6328125" style="1" customWidth="1"/>
    <col min="4103" max="4352" width="11.453125" style="1"/>
    <col min="4353" max="4353" width="9.36328125" style="1" customWidth="1"/>
    <col min="4354" max="4354" width="49.36328125" style="1" customWidth="1"/>
    <col min="4355" max="4355" width="9.36328125" style="1" customWidth="1"/>
    <col min="4356" max="4356" width="10.90625" style="1" customWidth="1"/>
    <col min="4357" max="4357" width="15.90625" style="1" customWidth="1"/>
    <col min="4358" max="4358" width="21.6328125" style="1" customWidth="1"/>
    <col min="4359" max="4608" width="11.453125" style="1"/>
    <col min="4609" max="4609" width="9.36328125" style="1" customWidth="1"/>
    <col min="4610" max="4610" width="49.36328125" style="1" customWidth="1"/>
    <col min="4611" max="4611" width="9.36328125" style="1" customWidth="1"/>
    <col min="4612" max="4612" width="10.90625" style="1" customWidth="1"/>
    <col min="4613" max="4613" width="15.90625" style="1" customWidth="1"/>
    <col min="4614" max="4614" width="21.6328125" style="1" customWidth="1"/>
    <col min="4615" max="4864" width="11.453125" style="1"/>
    <col min="4865" max="4865" width="9.36328125" style="1" customWidth="1"/>
    <col min="4866" max="4866" width="49.36328125" style="1" customWidth="1"/>
    <col min="4867" max="4867" width="9.36328125" style="1" customWidth="1"/>
    <col min="4868" max="4868" width="10.90625" style="1" customWidth="1"/>
    <col min="4869" max="4869" width="15.90625" style="1" customWidth="1"/>
    <col min="4870" max="4870" width="21.6328125" style="1" customWidth="1"/>
    <col min="4871" max="5120" width="11.453125" style="1"/>
    <col min="5121" max="5121" width="9.36328125" style="1" customWidth="1"/>
    <col min="5122" max="5122" width="49.36328125" style="1" customWidth="1"/>
    <col min="5123" max="5123" width="9.36328125" style="1" customWidth="1"/>
    <col min="5124" max="5124" width="10.90625" style="1" customWidth="1"/>
    <col min="5125" max="5125" width="15.90625" style="1" customWidth="1"/>
    <col min="5126" max="5126" width="21.6328125" style="1" customWidth="1"/>
    <col min="5127" max="5376" width="11.453125" style="1"/>
    <col min="5377" max="5377" width="9.36328125" style="1" customWidth="1"/>
    <col min="5378" max="5378" width="49.36328125" style="1" customWidth="1"/>
    <col min="5379" max="5379" width="9.36328125" style="1" customWidth="1"/>
    <col min="5380" max="5380" width="10.90625" style="1" customWidth="1"/>
    <col min="5381" max="5381" width="15.90625" style="1" customWidth="1"/>
    <col min="5382" max="5382" width="21.6328125" style="1" customWidth="1"/>
    <col min="5383" max="5632" width="11.453125" style="1"/>
    <col min="5633" max="5633" width="9.36328125" style="1" customWidth="1"/>
    <col min="5634" max="5634" width="49.36328125" style="1" customWidth="1"/>
    <col min="5635" max="5635" width="9.36328125" style="1" customWidth="1"/>
    <col min="5636" max="5636" width="10.90625" style="1" customWidth="1"/>
    <col min="5637" max="5637" width="15.90625" style="1" customWidth="1"/>
    <col min="5638" max="5638" width="21.6328125" style="1" customWidth="1"/>
    <col min="5639" max="5888" width="11.453125" style="1"/>
    <col min="5889" max="5889" width="9.36328125" style="1" customWidth="1"/>
    <col min="5890" max="5890" width="49.36328125" style="1" customWidth="1"/>
    <col min="5891" max="5891" width="9.36328125" style="1" customWidth="1"/>
    <col min="5892" max="5892" width="10.90625" style="1" customWidth="1"/>
    <col min="5893" max="5893" width="15.90625" style="1" customWidth="1"/>
    <col min="5894" max="5894" width="21.6328125" style="1" customWidth="1"/>
    <col min="5895" max="6144" width="11.453125" style="1"/>
    <col min="6145" max="6145" width="9.36328125" style="1" customWidth="1"/>
    <col min="6146" max="6146" width="49.36328125" style="1" customWidth="1"/>
    <col min="6147" max="6147" width="9.36328125" style="1" customWidth="1"/>
    <col min="6148" max="6148" width="10.90625" style="1" customWidth="1"/>
    <col min="6149" max="6149" width="15.90625" style="1" customWidth="1"/>
    <col min="6150" max="6150" width="21.6328125" style="1" customWidth="1"/>
    <col min="6151" max="6400" width="11.453125" style="1"/>
    <col min="6401" max="6401" width="9.36328125" style="1" customWidth="1"/>
    <col min="6402" max="6402" width="49.36328125" style="1" customWidth="1"/>
    <col min="6403" max="6403" width="9.36328125" style="1" customWidth="1"/>
    <col min="6404" max="6404" width="10.90625" style="1" customWidth="1"/>
    <col min="6405" max="6405" width="15.90625" style="1" customWidth="1"/>
    <col min="6406" max="6406" width="21.6328125" style="1" customWidth="1"/>
    <col min="6407" max="6656" width="11.453125" style="1"/>
    <col min="6657" max="6657" width="9.36328125" style="1" customWidth="1"/>
    <col min="6658" max="6658" width="49.36328125" style="1" customWidth="1"/>
    <col min="6659" max="6659" width="9.36328125" style="1" customWidth="1"/>
    <col min="6660" max="6660" width="10.90625" style="1" customWidth="1"/>
    <col min="6661" max="6661" width="15.90625" style="1" customWidth="1"/>
    <col min="6662" max="6662" width="21.6328125" style="1" customWidth="1"/>
    <col min="6663" max="6912" width="11.453125" style="1"/>
    <col min="6913" max="6913" width="9.36328125" style="1" customWidth="1"/>
    <col min="6914" max="6914" width="49.36328125" style="1" customWidth="1"/>
    <col min="6915" max="6915" width="9.36328125" style="1" customWidth="1"/>
    <col min="6916" max="6916" width="10.90625" style="1" customWidth="1"/>
    <col min="6917" max="6917" width="15.90625" style="1" customWidth="1"/>
    <col min="6918" max="6918" width="21.6328125" style="1" customWidth="1"/>
    <col min="6919" max="7168" width="11.453125" style="1"/>
    <col min="7169" max="7169" width="9.36328125" style="1" customWidth="1"/>
    <col min="7170" max="7170" width="49.36328125" style="1" customWidth="1"/>
    <col min="7171" max="7171" width="9.36328125" style="1" customWidth="1"/>
    <col min="7172" max="7172" width="10.90625" style="1" customWidth="1"/>
    <col min="7173" max="7173" width="15.90625" style="1" customWidth="1"/>
    <col min="7174" max="7174" width="21.6328125" style="1" customWidth="1"/>
    <col min="7175" max="7424" width="11.453125" style="1"/>
    <col min="7425" max="7425" width="9.36328125" style="1" customWidth="1"/>
    <col min="7426" max="7426" width="49.36328125" style="1" customWidth="1"/>
    <col min="7427" max="7427" width="9.36328125" style="1" customWidth="1"/>
    <col min="7428" max="7428" width="10.90625" style="1" customWidth="1"/>
    <col min="7429" max="7429" width="15.90625" style="1" customWidth="1"/>
    <col min="7430" max="7430" width="21.6328125" style="1" customWidth="1"/>
    <col min="7431" max="7680" width="11.453125" style="1"/>
    <col min="7681" max="7681" width="9.36328125" style="1" customWidth="1"/>
    <col min="7682" max="7682" width="49.36328125" style="1" customWidth="1"/>
    <col min="7683" max="7683" width="9.36328125" style="1" customWidth="1"/>
    <col min="7684" max="7684" width="10.90625" style="1" customWidth="1"/>
    <col min="7685" max="7685" width="15.90625" style="1" customWidth="1"/>
    <col min="7686" max="7686" width="21.6328125" style="1" customWidth="1"/>
    <col min="7687" max="7936" width="11.453125" style="1"/>
    <col min="7937" max="7937" width="9.36328125" style="1" customWidth="1"/>
    <col min="7938" max="7938" width="49.36328125" style="1" customWidth="1"/>
    <col min="7939" max="7939" width="9.36328125" style="1" customWidth="1"/>
    <col min="7940" max="7940" width="10.90625" style="1" customWidth="1"/>
    <col min="7941" max="7941" width="15.90625" style="1" customWidth="1"/>
    <col min="7942" max="7942" width="21.6328125" style="1" customWidth="1"/>
    <col min="7943" max="8192" width="11.453125" style="1"/>
    <col min="8193" max="8193" width="9.36328125" style="1" customWidth="1"/>
    <col min="8194" max="8194" width="49.36328125" style="1" customWidth="1"/>
    <col min="8195" max="8195" width="9.36328125" style="1" customWidth="1"/>
    <col min="8196" max="8196" width="10.90625" style="1" customWidth="1"/>
    <col min="8197" max="8197" width="15.90625" style="1" customWidth="1"/>
    <col min="8198" max="8198" width="21.6328125" style="1" customWidth="1"/>
    <col min="8199" max="8448" width="11.453125" style="1"/>
    <col min="8449" max="8449" width="9.36328125" style="1" customWidth="1"/>
    <col min="8450" max="8450" width="49.36328125" style="1" customWidth="1"/>
    <col min="8451" max="8451" width="9.36328125" style="1" customWidth="1"/>
    <col min="8452" max="8452" width="10.90625" style="1" customWidth="1"/>
    <col min="8453" max="8453" width="15.90625" style="1" customWidth="1"/>
    <col min="8454" max="8454" width="21.6328125" style="1" customWidth="1"/>
    <col min="8455" max="8704" width="11.453125" style="1"/>
    <col min="8705" max="8705" width="9.36328125" style="1" customWidth="1"/>
    <col min="8706" max="8706" width="49.36328125" style="1" customWidth="1"/>
    <col min="8707" max="8707" width="9.36328125" style="1" customWidth="1"/>
    <col min="8708" max="8708" width="10.90625" style="1" customWidth="1"/>
    <col min="8709" max="8709" width="15.90625" style="1" customWidth="1"/>
    <col min="8710" max="8710" width="21.6328125" style="1" customWidth="1"/>
    <col min="8711" max="8960" width="11.453125" style="1"/>
    <col min="8961" max="8961" width="9.36328125" style="1" customWidth="1"/>
    <col min="8962" max="8962" width="49.36328125" style="1" customWidth="1"/>
    <col min="8963" max="8963" width="9.36328125" style="1" customWidth="1"/>
    <col min="8964" max="8964" width="10.90625" style="1" customWidth="1"/>
    <col min="8965" max="8965" width="15.90625" style="1" customWidth="1"/>
    <col min="8966" max="8966" width="21.6328125" style="1" customWidth="1"/>
    <col min="8967" max="9216" width="11.453125" style="1"/>
    <col min="9217" max="9217" width="9.36328125" style="1" customWidth="1"/>
    <col min="9218" max="9218" width="49.36328125" style="1" customWidth="1"/>
    <col min="9219" max="9219" width="9.36328125" style="1" customWidth="1"/>
    <col min="9220" max="9220" width="10.90625" style="1" customWidth="1"/>
    <col min="9221" max="9221" width="15.90625" style="1" customWidth="1"/>
    <col min="9222" max="9222" width="21.6328125" style="1" customWidth="1"/>
    <col min="9223" max="9472" width="11.453125" style="1"/>
    <col min="9473" max="9473" width="9.36328125" style="1" customWidth="1"/>
    <col min="9474" max="9474" width="49.36328125" style="1" customWidth="1"/>
    <col min="9475" max="9475" width="9.36328125" style="1" customWidth="1"/>
    <col min="9476" max="9476" width="10.90625" style="1" customWidth="1"/>
    <col min="9477" max="9477" width="15.90625" style="1" customWidth="1"/>
    <col min="9478" max="9478" width="21.6328125" style="1" customWidth="1"/>
    <col min="9479" max="9728" width="11.453125" style="1"/>
    <col min="9729" max="9729" width="9.36328125" style="1" customWidth="1"/>
    <col min="9730" max="9730" width="49.36328125" style="1" customWidth="1"/>
    <col min="9731" max="9731" width="9.36328125" style="1" customWidth="1"/>
    <col min="9732" max="9732" width="10.90625" style="1" customWidth="1"/>
    <col min="9733" max="9733" width="15.90625" style="1" customWidth="1"/>
    <col min="9734" max="9734" width="21.6328125" style="1" customWidth="1"/>
    <col min="9735" max="9984" width="11.453125" style="1"/>
    <col min="9985" max="9985" width="9.36328125" style="1" customWidth="1"/>
    <col min="9986" max="9986" width="49.36328125" style="1" customWidth="1"/>
    <col min="9987" max="9987" width="9.36328125" style="1" customWidth="1"/>
    <col min="9988" max="9988" width="10.90625" style="1" customWidth="1"/>
    <col min="9989" max="9989" width="15.90625" style="1" customWidth="1"/>
    <col min="9990" max="9990" width="21.6328125" style="1" customWidth="1"/>
    <col min="9991" max="10240" width="11.453125" style="1"/>
    <col min="10241" max="10241" width="9.36328125" style="1" customWidth="1"/>
    <col min="10242" max="10242" width="49.36328125" style="1" customWidth="1"/>
    <col min="10243" max="10243" width="9.36328125" style="1" customWidth="1"/>
    <col min="10244" max="10244" width="10.90625" style="1" customWidth="1"/>
    <col min="10245" max="10245" width="15.90625" style="1" customWidth="1"/>
    <col min="10246" max="10246" width="21.6328125" style="1" customWidth="1"/>
    <col min="10247" max="10496" width="11.453125" style="1"/>
    <col min="10497" max="10497" width="9.36328125" style="1" customWidth="1"/>
    <col min="10498" max="10498" width="49.36328125" style="1" customWidth="1"/>
    <col min="10499" max="10499" width="9.36328125" style="1" customWidth="1"/>
    <col min="10500" max="10500" width="10.90625" style="1" customWidth="1"/>
    <col min="10501" max="10501" width="15.90625" style="1" customWidth="1"/>
    <col min="10502" max="10502" width="21.6328125" style="1" customWidth="1"/>
    <col min="10503" max="10752" width="11.453125" style="1"/>
    <col min="10753" max="10753" width="9.36328125" style="1" customWidth="1"/>
    <col min="10754" max="10754" width="49.36328125" style="1" customWidth="1"/>
    <col min="10755" max="10755" width="9.36328125" style="1" customWidth="1"/>
    <col min="10756" max="10756" width="10.90625" style="1" customWidth="1"/>
    <col min="10757" max="10757" width="15.90625" style="1" customWidth="1"/>
    <col min="10758" max="10758" width="21.6328125" style="1" customWidth="1"/>
    <col min="10759" max="11008" width="11.453125" style="1"/>
    <col min="11009" max="11009" width="9.36328125" style="1" customWidth="1"/>
    <col min="11010" max="11010" width="49.36328125" style="1" customWidth="1"/>
    <col min="11011" max="11011" width="9.36328125" style="1" customWidth="1"/>
    <col min="11012" max="11012" width="10.90625" style="1" customWidth="1"/>
    <col min="11013" max="11013" width="15.90625" style="1" customWidth="1"/>
    <col min="11014" max="11014" width="21.6328125" style="1" customWidth="1"/>
    <col min="11015" max="11264" width="11.453125" style="1"/>
    <col min="11265" max="11265" width="9.36328125" style="1" customWidth="1"/>
    <col min="11266" max="11266" width="49.36328125" style="1" customWidth="1"/>
    <col min="11267" max="11267" width="9.36328125" style="1" customWidth="1"/>
    <col min="11268" max="11268" width="10.90625" style="1" customWidth="1"/>
    <col min="11269" max="11269" width="15.90625" style="1" customWidth="1"/>
    <col min="11270" max="11270" width="21.6328125" style="1" customWidth="1"/>
    <col min="11271" max="11520" width="11.453125" style="1"/>
    <col min="11521" max="11521" width="9.36328125" style="1" customWidth="1"/>
    <col min="11522" max="11522" width="49.36328125" style="1" customWidth="1"/>
    <col min="11523" max="11523" width="9.36328125" style="1" customWidth="1"/>
    <col min="11524" max="11524" width="10.90625" style="1" customWidth="1"/>
    <col min="11525" max="11525" width="15.90625" style="1" customWidth="1"/>
    <col min="11526" max="11526" width="21.6328125" style="1" customWidth="1"/>
    <col min="11527" max="11776" width="11.453125" style="1"/>
    <col min="11777" max="11777" width="9.36328125" style="1" customWidth="1"/>
    <col min="11778" max="11778" width="49.36328125" style="1" customWidth="1"/>
    <col min="11779" max="11779" width="9.36328125" style="1" customWidth="1"/>
    <col min="11780" max="11780" width="10.90625" style="1" customWidth="1"/>
    <col min="11781" max="11781" width="15.90625" style="1" customWidth="1"/>
    <col min="11782" max="11782" width="21.6328125" style="1" customWidth="1"/>
    <col min="11783" max="12032" width="11.453125" style="1"/>
    <col min="12033" max="12033" width="9.36328125" style="1" customWidth="1"/>
    <col min="12034" max="12034" width="49.36328125" style="1" customWidth="1"/>
    <col min="12035" max="12035" width="9.36328125" style="1" customWidth="1"/>
    <col min="12036" max="12036" width="10.90625" style="1" customWidth="1"/>
    <col min="12037" max="12037" width="15.90625" style="1" customWidth="1"/>
    <col min="12038" max="12038" width="21.6328125" style="1" customWidth="1"/>
    <col min="12039" max="12288" width="11.453125" style="1"/>
    <col min="12289" max="12289" width="9.36328125" style="1" customWidth="1"/>
    <col min="12290" max="12290" width="49.36328125" style="1" customWidth="1"/>
    <col min="12291" max="12291" width="9.36328125" style="1" customWidth="1"/>
    <col min="12292" max="12292" width="10.90625" style="1" customWidth="1"/>
    <col min="12293" max="12293" width="15.90625" style="1" customWidth="1"/>
    <col min="12294" max="12294" width="21.6328125" style="1" customWidth="1"/>
    <col min="12295" max="12544" width="11.453125" style="1"/>
    <col min="12545" max="12545" width="9.36328125" style="1" customWidth="1"/>
    <col min="12546" max="12546" width="49.36328125" style="1" customWidth="1"/>
    <col min="12547" max="12547" width="9.36328125" style="1" customWidth="1"/>
    <col min="12548" max="12548" width="10.90625" style="1" customWidth="1"/>
    <col min="12549" max="12549" width="15.90625" style="1" customWidth="1"/>
    <col min="12550" max="12550" width="21.6328125" style="1" customWidth="1"/>
    <col min="12551" max="12800" width="11.453125" style="1"/>
    <col min="12801" max="12801" width="9.36328125" style="1" customWidth="1"/>
    <col min="12802" max="12802" width="49.36328125" style="1" customWidth="1"/>
    <col min="12803" max="12803" width="9.36328125" style="1" customWidth="1"/>
    <col min="12804" max="12804" width="10.90625" style="1" customWidth="1"/>
    <col min="12805" max="12805" width="15.90625" style="1" customWidth="1"/>
    <col min="12806" max="12806" width="21.6328125" style="1" customWidth="1"/>
    <col min="12807" max="13056" width="11.453125" style="1"/>
    <col min="13057" max="13057" width="9.36328125" style="1" customWidth="1"/>
    <col min="13058" max="13058" width="49.36328125" style="1" customWidth="1"/>
    <col min="13059" max="13059" width="9.36328125" style="1" customWidth="1"/>
    <col min="13060" max="13060" width="10.90625" style="1" customWidth="1"/>
    <col min="13061" max="13061" width="15.90625" style="1" customWidth="1"/>
    <col min="13062" max="13062" width="21.6328125" style="1" customWidth="1"/>
    <col min="13063" max="13312" width="11.453125" style="1"/>
    <col min="13313" max="13313" width="9.36328125" style="1" customWidth="1"/>
    <col min="13314" max="13314" width="49.36328125" style="1" customWidth="1"/>
    <col min="13315" max="13315" width="9.36328125" style="1" customWidth="1"/>
    <col min="13316" max="13316" width="10.90625" style="1" customWidth="1"/>
    <col min="13317" max="13317" width="15.90625" style="1" customWidth="1"/>
    <col min="13318" max="13318" width="21.6328125" style="1" customWidth="1"/>
    <col min="13319" max="13568" width="11.453125" style="1"/>
    <col min="13569" max="13569" width="9.36328125" style="1" customWidth="1"/>
    <col min="13570" max="13570" width="49.36328125" style="1" customWidth="1"/>
    <col min="13571" max="13571" width="9.36328125" style="1" customWidth="1"/>
    <col min="13572" max="13572" width="10.90625" style="1" customWidth="1"/>
    <col min="13573" max="13573" width="15.90625" style="1" customWidth="1"/>
    <col min="13574" max="13574" width="21.6328125" style="1" customWidth="1"/>
    <col min="13575" max="13824" width="11.453125" style="1"/>
    <col min="13825" max="13825" width="9.36328125" style="1" customWidth="1"/>
    <col min="13826" max="13826" width="49.36328125" style="1" customWidth="1"/>
    <col min="13827" max="13827" width="9.36328125" style="1" customWidth="1"/>
    <col min="13828" max="13828" width="10.90625" style="1" customWidth="1"/>
    <col min="13829" max="13829" width="15.90625" style="1" customWidth="1"/>
    <col min="13830" max="13830" width="21.6328125" style="1" customWidth="1"/>
    <col min="13831" max="14080" width="11.453125" style="1"/>
    <col min="14081" max="14081" width="9.36328125" style="1" customWidth="1"/>
    <col min="14082" max="14082" width="49.36328125" style="1" customWidth="1"/>
    <col min="14083" max="14083" width="9.36328125" style="1" customWidth="1"/>
    <col min="14084" max="14084" width="10.90625" style="1" customWidth="1"/>
    <col min="14085" max="14085" width="15.90625" style="1" customWidth="1"/>
    <col min="14086" max="14086" width="21.6328125" style="1" customWidth="1"/>
    <col min="14087" max="14336" width="11.453125" style="1"/>
    <col min="14337" max="14337" width="9.36328125" style="1" customWidth="1"/>
    <col min="14338" max="14338" width="49.36328125" style="1" customWidth="1"/>
    <col min="14339" max="14339" width="9.36328125" style="1" customWidth="1"/>
    <col min="14340" max="14340" width="10.90625" style="1" customWidth="1"/>
    <col min="14341" max="14341" width="15.90625" style="1" customWidth="1"/>
    <col min="14342" max="14342" width="21.6328125" style="1" customWidth="1"/>
    <col min="14343" max="14592" width="11.453125" style="1"/>
    <col min="14593" max="14593" width="9.36328125" style="1" customWidth="1"/>
    <col min="14594" max="14594" width="49.36328125" style="1" customWidth="1"/>
    <col min="14595" max="14595" width="9.36328125" style="1" customWidth="1"/>
    <col min="14596" max="14596" width="10.90625" style="1" customWidth="1"/>
    <col min="14597" max="14597" width="15.90625" style="1" customWidth="1"/>
    <col min="14598" max="14598" width="21.6328125" style="1" customWidth="1"/>
    <col min="14599" max="14848" width="11.453125" style="1"/>
    <col min="14849" max="14849" width="9.36328125" style="1" customWidth="1"/>
    <col min="14850" max="14850" width="49.36328125" style="1" customWidth="1"/>
    <col min="14851" max="14851" width="9.36328125" style="1" customWidth="1"/>
    <col min="14852" max="14852" width="10.90625" style="1" customWidth="1"/>
    <col min="14853" max="14853" width="15.90625" style="1" customWidth="1"/>
    <col min="14854" max="14854" width="21.6328125" style="1" customWidth="1"/>
    <col min="14855" max="15104" width="11.453125" style="1"/>
    <col min="15105" max="15105" width="9.36328125" style="1" customWidth="1"/>
    <col min="15106" max="15106" width="49.36328125" style="1" customWidth="1"/>
    <col min="15107" max="15107" width="9.36328125" style="1" customWidth="1"/>
    <col min="15108" max="15108" width="10.90625" style="1" customWidth="1"/>
    <col min="15109" max="15109" width="15.90625" style="1" customWidth="1"/>
    <col min="15110" max="15110" width="21.6328125" style="1" customWidth="1"/>
    <col min="15111" max="15360" width="11.453125" style="1"/>
    <col min="15361" max="15361" width="9.36328125" style="1" customWidth="1"/>
    <col min="15362" max="15362" width="49.36328125" style="1" customWidth="1"/>
    <col min="15363" max="15363" width="9.36328125" style="1" customWidth="1"/>
    <col min="15364" max="15364" width="10.90625" style="1" customWidth="1"/>
    <col min="15365" max="15365" width="15.90625" style="1" customWidth="1"/>
    <col min="15366" max="15366" width="21.6328125" style="1" customWidth="1"/>
    <col min="15367" max="15616" width="11.453125" style="1"/>
    <col min="15617" max="15617" width="9.36328125" style="1" customWidth="1"/>
    <col min="15618" max="15618" width="49.36328125" style="1" customWidth="1"/>
    <col min="15619" max="15619" width="9.36328125" style="1" customWidth="1"/>
    <col min="15620" max="15620" width="10.90625" style="1" customWidth="1"/>
    <col min="15621" max="15621" width="15.90625" style="1" customWidth="1"/>
    <col min="15622" max="15622" width="21.6328125" style="1" customWidth="1"/>
    <col min="15623" max="15872" width="11.453125" style="1"/>
    <col min="15873" max="15873" width="9.36328125" style="1" customWidth="1"/>
    <col min="15874" max="15874" width="49.36328125" style="1" customWidth="1"/>
    <col min="15875" max="15875" width="9.36328125" style="1" customWidth="1"/>
    <col min="15876" max="15876" width="10.90625" style="1" customWidth="1"/>
    <col min="15877" max="15877" width="15.90625" style="1" customWidth="1"/>
    <col min="15878" max="15878" width="21.6328125" style="1" customWidth="1"/>
    <col min="15879" max="16128" width="11.453125" style="1"/>
    <col min="16129" max="16129" width="9.36328125" style="1" customWidth="1"/>
    <col min="16130" max="16130" width="49.36328125" style="1" customWidth="1"/>
    <col min="16131" max="16131" width="9.36328125" style="1" customWidth="1"/>
    <col min="16132" max="16132" width="10.90625" style="1" customWidth="1"/>
    <col min="16133" max="16133" width="15.90625" style="1" customWidth="1"/>
    <col min="16134" max="16134" width="21.6328125" style="1" customWidth="1"/>
    <col min="16135" max="16384" width="11.453125" style="1"/>
  </cols>
  <sheetData>
    <row r="1" spans="1:9" ht="55.5" customHeight="1" thickBot="1" x14ac:dyDescent="0.35">
      <c r="A1" s="106" t="s">
        <v>198</v>
      </c>
      <c r="B1" s="107"/>
      <c r="C1" s="107"/>
      <c r="D1" s="107"/>
      <c r="E1" s="107"/>
      <c r="F1" s="108"/>
    </row>
    <row r="2" spans="1:9" x14ac:dyDescent="0.3">
      <c r="A2" s="45" t="s">
        <v>0</v>
      </c>
      <c r="B2" s="46" t="s">
        <v>1</v>
      </c>
      <c r="C2" s="46" t="s">
        <v>2</v>
      </c>
      <c r="D2" s="46" t="s">
        <v>3</v>
      </c>
      <c r="E2" s="47" t="s">
        <v>4</v>
      </c>
      <c r="F2" s="48" t="s">
        <v>5</v>
      </c>
      <c r="G2" s="3"/>
      <c r="H2" s="3"/>
      <c r="I2" s="3"/>
    </row>
    <row r="3" spans="1:9" x14ac:dyDescent="0.3">
      <c r="A3" s="4" t="s">
        <v>6</v>
      </c>
      <c r="B3" s="5" t="s">
        <v>7</v>
      </c>
      <c r="C3" s="6"/>
      <c r="D3" s="6"/>
      <c r="E3" s="7"/>
      <c r="F3" s="8"/>
      <c r="G3" s="3"/>
      <c r="H3" s="3"/>
      <c r="I3" s="3"/>
    </row>
    <row r="4" spans="1:9" x14ac:dyDescent="0.3">
      <c r="A4" s="9">
        <v>101</v>
      </c>
      <c r="B4" s="10" t="s">
        <v>8</v>
      </c>
      <c r="C4" s="11" t="s">
        <v>9</v>
      </c>
      <c r="D4" s="11">
        <v>1</v>
      </c>
      <c r="E4" s="12"/>
      <c r="F4" s="13">
        <f>E4*D4</f>
        <v>0</v>
      </c>
      <c r="G4" s="3"/>
      <c r="H4" s="3"/>
      <c r="I4" s="3"/>
    </row>
    <row r="5" spans="1:9" x14ac:dyDescent="0.3">
      <c r="A5" s="9">
        <v>102</v>
      </c>
      <c r="B5" s="10" t="s">
        <v>10</v>
      </c>
      <c r="C5" s="11" t="s">
        <v>9</v>
      </c>
      <c r="D5" s="11">
        <v>1</v>
      </c>
      <c r="E5" s="12"/>
      <c r="F5" s="13">
        <f>E5*D5</f>
        <v>0</v>
      </c>
      <c r="G5" s="3"/>
      <c r="H5" s="3"/>
      <c r="I5" s="3"/>
    </row>
    <row r="6" spans="1:9" ht="16" x14ac:dyDescent="0.3">
      <c r="A6" s="9">
        <v>103</v>
      </c>
      <c r="B6" s="10" t="s">
        <v>11</v>
      </c>
      <c r="C6" s="11" t="s">
        <v>12</v>
      </c>
      <c r="D6" s="11">
        <v>299</v>
      </c>
      <c r="E6" s="12"/>
      <c r="F6" s="13">
        <f>E6*D6</f>
        <v>0</v>
      </c>
      <c r="G6" s="3"/>
      <c r="H6" s="3"/>
      <c r="I6" s="3"/>
    </row>
    <row r="7" spans="1:9" x14ac:dyDescent="0.3">
      <c r="A7" s="109" t="s">
        <v>13</v>
      </c>
      <c r="B7" s="110"/>
      <c r="C7" s="111">
        <f>SUM(F4:F6)</f>
        <v>0</v>
      </c>
      <c r="D7" s="111"/>
      <c r="E7" s="111"/>
      <c r="F7" s="112"/>
      <c r="G7" s="3"/>
      <c r="H7" s="3"/>
      <c r="I7" s="3"/>
    </row>
    <row r="8" spans="1:9" ht="16.5" x14ac:dyDescent="0.3">
      <c r="A8" s="49" t="s">
        <v>14</v>
      </c>
      <c r="B8" s="50" t="s">
        <v>77</v>
      </c>
      <c r="C8" s="51"/>
      <c r="D8" s="51"/>
      <c r="E8" s="31"/>
      <c r="F8" s="31"/>
      <c r="G8" s="3"/>
      <c r="H8" s="3"/>
      <c r="I8" s="3"/>
    </row>
    <row r="9" spans="1:9" x14ac:dyDescent="0.3">
      <c r="A9" s="52">
        <v>3000</v>
      </c>
      <c r="B9" s="53" t="s">
        <v>15</v>
      </c>
      <c r="C9" s="54"/>
      <c r="D9" s="54"/>
      <c r="E9" s="31"/>
      <c r="F9" s="31"/>
      <c r="G9" s="3"/>
      <c r="H9" s="3"/>
      <c r="I9" s="3"/>
    </row>
    <row r="10" spans="1:9" ht="15.5" x14ac:dyDescent="0.3">
      <c r="A10" s="55">
        <v>3001</v>
      </c>
      <c r="B10" s="24" t="s">
        <v>16</v>
      </c>
      <c r="C10" s="25" t="s">
        <v>134</v>
      </c>
      <c r="D10" s="25">
        <v>220</v>
      </c>
      <c r="E10" s="26"/>
      <c r="F10" s="26">
        <f>E10*D10</f>
        <v>0</v>
      </c>
      <c r="G10" s="3"/>
      <c r="H10" s="3"/>
      <c r="I10" s="3"/>
    </row>
    <row r="11" spans="1:9" ht="15.5" x14ac:dyDescent="0.3">
      <c r="A11" s="55">
        <v>3002</v>
      </c>
      <c r="B11" s="24" t="s">
        <v>17</v>
      </c>
      <c r="C11" s="25" t="s">
        <v>135</v>
      </c>
      <c r="D11" s="25">
        <v>140</v>
      </c>
      <c r="E11" s="26"/>
      <c r="F11" s="26">
        <f>E11*D11</f>
        <v>0</v>
      </c>
      <c r="G11" s="3"/>
      <c r="H11" s="3"/>
      <c r="I11" s="3"/>
    </row>
    <row r="12" spans="1:9" ht="15.5" x14ac:dyDescent="0.3">
      <c r="A12" s="55">
        <v>3003</v>
      </c>
      <c r="B12" s="24" t="s">
        <v>19</v>
      </c>
      <c r="C12" s="25" t="s">
        <v>135</v>
      </c>
      <c r="D12" s="25">
        <v>132</v>
      </c>
      <c r="E12" s="26"/>
      <c r="F12" s="26">
        <f>E12*D12</f>
        <v>0</v>
      </c>
      <c r="G12" s="3"/>
      <c r="H12" s="3"/>
      <c r="I12" s="3"/>
    </row>
    <row r="13" spans="1:9" x14ac:dyDescent="0.3">
      <c r="A13" s="56"/>
      <c r="B13" s="105" t="s">
        <v>78</v>
      </c>
      <c r="C13" s="105"/>
      <c r="D13" s="105"/>
      <c r="E13" s="57"/>
      <c r="F13" s="58">
        <f>SUM(F10:F12)</f>
        <v>0</v>
      </c>
      <c r="G13" s="3"/>
      <c r="H13" s="3"/>
      <c r="I13" s="3"/>
    </row>
    <row r="14" spans="1:9" x14ac:dyDescent="0.3">
      <c r="A14" s="52">
        <v>3100</v>
      </c>
      <c r="B14" s="53" t="s">
        <v>20</v>
      </c>
      <c r="C14" s="54"/>
      <c r="D14" s="54"/>
      <c r="E14" s="31"/>
      <c r="F14" s="31"/>
      <c r="G14" s="3"/>
      <c r="H14" s="3"/>
      <c r="I14" s="3"/>
    </row>
    <row r="15" spans="1:9" ht="15.5" x14ac:dyDescent="0.3">
      <c r="A15" s="55">
        <v>3101</v>
      </c>
      <c r="B15" s="24" t="s">
        <v>199</v>
      </c>
      <c r="C15" s="25" t="s">
        <v>135</v>
      </c>
      <c r="D15" s="25">
        <v>8</v>
      </c>
      <c r="E15" s="26"/>
      <c r="F15" s="26">
        <f>E15*D15</f>
        <v>0</v>
      </c>
      <c r="G15" s="3"/>
      <c r="H15" s="3"/>
      <c r="I15" s="3"/>
    </row>
    <row r="16" spans="1:9" ht="15.5" x14ac:dyDescent="0.3">
      <c r="A16" s="55">
        <v>3102</v>
      </c>
      <c r="B16" s="24" t="s">
        <v>21</v>
      </c>
      <c r="C16" s="25" t="s">
        <v>134</v>
      </c>
      <c r="D16" s="25">
        <v>15</v>
      </c>
      <c r="E16" s="26"/>
      <c r="F16" s="26">
        <f>E16*D16</f>
        <v>0</v>
      </c>
      <c r="G16" s="3"/>
      <c r="H16" s="3"/>
      <c r="I16" s="3"/>
    </row>
    <row r="17" spans="1:9" ht="28.5" x14ac:dyDescent="0.3">
      <c r="A17" s="55">
        <v>3103</v>
      </c>
      <c r="B17" s="59" t="s">
        <v>137</v>
      </c>
      <c r="C17" s="25" t="s">
        <v>135</v>
      </c>
      <c r="D17" s="25">
        <v>15</v>
      </c>
      <c r="E17" s="60"/>
      <c r="F17" s="60">
        <f>E17*D17</f>
        <v>0</v>
      </c>
      <c r="G17" s="3"/>
      <c r="H17" s="3"/>
      <c r="I17" s="3"/>
    </row>
    <row r="18" spans="1:9" ht="15.5" x14ac:dyDescent="0.3">
      <c r="A18" s="55">
        <v>3104</v>
      </c>
      <c r="B18" s="24" t="s">
        <v>22</v>
      </c>
      <c r="C18" s="25" t="s">
        <v>134</v>
      </c>
      <c r="D18" s="25">
        <v>220</v>
      </c>
      <c r="E18" s="26"/>
      <c r="F18" s="26">
        <f>E18*D18</f>
        <v>0</v>
      </c>
      <c r="G18" s="3"/>
      <c r="H18" s="3"/>
      <c r="I18" s="3"/>
    </row>
    <row r="19" spans="1:9" ht="26" x14ac:dyDescent="0.3">
      <c r="A19" s="55">
        <v>3105</v>
      </c>
      <c r="B19" s="59" t="s">
        <v>200</v>
      </c>
      <c r="C19" s="25" t="s">
        <v>83</v>
      </c>
      <c r="D19" s="25">
        <v>22</v>
      </c>
      <c r="E19" s="26"/>
      <c r="F19" s="26">
        <f>E19*D19</f>
        <v>0</v>
      </c>
      <c r="G19" s="3"/>
      <c r="H19" s="3"/>
      <c r="I19" s="3"/>
    </row>
    <row r="20" spans="1:9" x14ac:dyDescent="0.3">
      <c r="A20" s="56"/>
      <c r="B20" s="105" t="s">
        <v>79</v>
      </c>
      <c r="C20" s="105"/>
      <c r="D20" s="105"/>
      <c r="E20" s="57"/>
      <c r="F20" s="58">
        <f>SUM(F15:F19)</f>
        <v>0</v>
      </c>
      <c r="G20" s="3"/>
      <c r="H20" s="104"/>
      <c r="I20" s="3"/>
    </row>
    <row r="21" spans="1:9" x14ac:dyDescent="0.3">
      <c r="A21" s="52">
        <v>3200</v>
      </c>
      <c r="B21" s="61" t="s">
        <v>23</v>
      </c>
      <c r="C21" s="62"/>
      <c r="D21" s="62"/>
      <c r="E21" s="31"/>
      <c r="F21" s="31"/>
      <c r="G21" s="3"/>
      <c r="H21" s="3"/>
      <c r="I21" s="3"/>
    </row>
    <row r="22" spans="1:9" ht="15.5" x14ac:dyDescent="0.3">
      <c r="A22" s="55">
        <v>3201</v>
      </c>
      <c r="B22" s="62" t="s">
        <v>80</v>
      </c>
      <c r="C22" s="25" t="s">
        <v>134</v>
      </c>
      <c r="D22" s="25">
        <v>533</v>
      </c>
      <c r="E22" s="26"/>
      <c r="F22" s="26">
        <f t="shared" ref="F22:F28" si="0">E22*D22</f>
        <v>0</v>
      </c>
      <c r="G22" s="3"/>
      <c r="H22" s="3"/>
      <c r="I22" s="3"/>
    </row>
    <row r="23" spans="1:9" ht="15.5" x14ac:dyDescent="0.3">
      <c r="A23" s="55">
        <v>3202</v>
      </c>
      <c r="B23" s="62" t="s">
        <v>81</v>
      </c>
      <c r="C23" s="25" t="s">
        <v>134</v>
      </c>
      <c r="D23" s="25">
        <v>0</v>
      </c>
      <c r="E23" s="26"/>
      <c r="F23" s="26">
        <f t="shared" si="0"/>
        <v>0</v>
      </c>
      <c r="G23" s="3"/>
      <c r="H23" s="3"/>
      <c r="I23" s="3"/>
    </row>
    <row r="24" spans="1:9" ht="15.5" x14ac:dyDescent="0.3">
      <c r="A24" s="55">
        <v>3203</v>
      </c>
      <c r="B24" s="62" t="s">
        <v>82</v>
      </c>
      <c r="C24" s="25" t="s">
        <v>134</v>
      </c>
      <c r="D24" s="25">
        <v>0</v>
      </c>
      <c r="E24" s="26"/>
      <c r="F24" s="26">
        <f t="shared" si="0"/>
        <v>0</v>
      </c>
      <c r="G24" s="3"/>
      <c r="H24" s="3"/>
      <c r="I24" s="3"/>
    </row>
    <row r="25" spans="1:9" ht="15.5" x14ac:dyDescent="0.3">
      <c r="A25" s="55">
        <v>3204</v>
      </c>
      <c r="B25" s="62" t="s">
        <v>138</v>
      </c>
      <c r="C25" s="25" t="s">
        <v>134</v>
      </c>
      <c r="D25" s="25">
        <v>1150</v>
      </c>
      <c r="E25" s="26"/>
      <c r="F25" s="26">
        <f t="shared" si="0"/>
        <v>0</v>
      </c>
      <c r="G25" s="3"/>
      <c r="H25" s="3"/>
      <c r="I25" s="3"/>
    </row>
    <row r="26" spans="1:9" ht="15.5" x14ac:dyDescent="0.3">
      <c r="A26" s="55">
        <v>3205</v>
      </c>
      <c r="B26" s="63" t="s">
        <v>139</v>
      </c>
      <c r="C26" s="25" t="s">
        <v>135</v>
      </c>
      <c r="D26" s="25">
        <v>0</v>
      </c>
      <c r="E26" s="60"/>
      <c r="F26" s="60">
        <f t="shared" si="0"/>
        <v>0</v>
      </c>
      <c r="G26" s="3"/>
      <c r="H26" s="3"/>
      <c r="I26" s="3"/>
    </row>
    <row r="27" spans="1:9" ht="15.5" x14ac:dyDescent="0.3">
      <c r="A27" s="55">
        <v>3206</v>
      </c>
      <c r="B27" s="63" t="s">
        <v>140</v>
      </c>
      <c r="C27" s="25" t="s">
        <v>83</v>
      </c>
      <c r="D27" s="25">
        <v>14</v>
      </c>
      <c r="E27" s="64"/>
      <c r="F27" s="64">
        <f t="shared" si="0"/>
        <v>0</v>
      </c>
      <c r="G27" s="3"/>
      <c r="H27" s="3"/>
      <c r="I27" s="3"/>
    </row>
    <row r="28" spans="1:9" x14ac:dyDescent="0.3">
      <c r="A28" s="55">
        <v>3207</v>
      </c>
      <c r="B28" s="62" t="s">
        <v>201</v>
      </c>
      <c r="C28" s="25" t="s">
        <v>25</v>
      </c>
      <c r="D28" s="25">
        <v>6</v>
      </c>
      <c r="E28" s="26"/>
      <c r="F28" s="26">
        <f t="shared" si="0"/>
        <v>0</v>
      </c>
      <c r="G28" s="3"/>
      <c r="H28" s="3"/>
      <c r="I28" s="3"/>
    </row>
    <row r="29" spans="1:9" x14ac:dyDescent="0.3">
      <c r="A29" s="65"/>
      <c r="B29" s="105" t="s">
        <v>84</v>
      </c>
      <c r="C29" s="105"/>
      <c r="D29" s="105"/>
      <c r="E29" s="57"/>
      <c r="F29" s="58">
        <f>SUM(F22:F28)</f>
        <v>0</v>
      </c>
      <c r="G29" s="3"/>
      <c r="H29" s="3"/>
      <c r="I29" s="3"/>
    </row>
    <row r="30" spans="1:9" x14ac:dyDescent="0.3">
      <c r="A30" s="52">
        <v>3300</v>
      </c>
      <c r="B30" s="61" t="s">
        <v>27</v>
      </c>
      <c r="C30" s="62"/>
      <c r="D30" s="62"/>
      <c r="E30" s="31"/>
      <c r="F30" s="31"/>
      <c r="G30" s="3"/>
      <c r="H30" s="3"/>
      <c r="I30" s="3"/>
    </row>
    <row r="31" spans="1:9" ht="15.5" x14ac:dyDescent="0.3">
      <c r="A31" s="55">
        <v>3301</v>
      </c>
      <c r="B31" s="62" t="s">
        <v>85</v>
      </c>
      <c r="C31" s="25" t="s">
        <v>135</v>
      </c>
      <c r="D31" s="25">
        <v>2.5</v>
      </c>
      <c r="E31" s="26"/>
      <c r="F31" s="26">
        <f t="shared" ref="F31:F37" si="1">E31*D31</f>
        <v>0</v>
      </c>
      <c r="G31" s="3"/>
      <c r="H31" s="3"/>
      <c r="I31" s="3"/>
    </row>
    <row r="32" spans="1:9" ht="26" x14ac:dyDescent="0.3">
      <c r="A32" s="55">
        <v>3302</v>
      </c>
      <c r="B32" s="63" t="s">
        <v>86</v>
      </c>
      <c r="C32" s="25" t="s">
        <v>135</v>
      </c>
      <c r="D32" s="25">
        <v>2</v>
      </c>
      <c r="E32" s="60"/>
      <c r="F32" s="60">
        <f t="shared" si="1"/>
        <v>0</v>
      </c>
      <c r="G32" s="3"/>
      <c r="H32" s="3"/>
      <c r="I32" s="3"/>
    </row>
    <row r="33" spans="1:9" x14ac:dyDescent="0.3">
      <c r="A33" s="55">
        <v>3303</v>
      </c>
      <c r="B33" s="62" t="s">
        <v>87</v>
      </c>
      <c r="C33" s="25" t="s">
        <v>28</v>
      </c>
      <c r="D33" s="25">
        <v>73</v>
      </c>
      <c r="E33" s="26"/>
      <c r="F33" s="26">
        <f t="shared" si="1"/>
        <v>0</v>
      </c>
      <c r="G33" s="3"/>
      <c r="H33" s="3"/>
      <c r="I33" s="3"/>
    </row>
    <row r="34" spans="1:9" ht="15.5" x14ac:dyDescent="0.3">
      <c r="A34" s="55">
        <v>3304</v>
      </c>
      <c r="B34" s="62" t="s">
        <v>141</v>
      </c>
      <c r="C34" s="25" t="s">
        <v>134</v>
      </c>
      <c r="D34" s="25">
        <v>297</v>
      </c>
      <c r="E34" s="26"/>
      <c r="F34" s="26">
        <f t="shared" si="1"/>
        <v>0</v>
      </c>
      <c r="G34" s="3"/>
      <c r="H34" s="3"/>
      <c r="I34" s="3"/>
    </row>
    <row r="35" spans="1:9" ht="15.5" x14ac:dyDescent="0.3">
      <c r="A35" s="55">
        <v>3305</v>
      </c>
      <c r="B35" s="62" t="s">
        <v>88</v>
      </c>
      <c r="C35" s="25" t="s">
        <v>134</v>
      </c>
      <c r="D35" s="25">
        <v>36</v>
      </c>
      <c r="E35" s="26"/>
      <c r="F35" s="26">
        <f t="shared" si="1"/>
        <v>0</v>
      </c>
      <c r="G35" s="3"/>
      <c r="H35" s="3"/>
      <c r="I35" s="3"/>
    </row>
    <row r="36" spans="1:9" ht="26" x14ac:dyDescent="0.3">
      <c r="A36" s="55">
        <v>3306</v>
      </c>
      <c r="B36" s="63" t="s">
        <v>89</v>
      </c>
      <c r="C36" s="25" t="s">
        <v>134</v>
      </c>
      <c r="D36" s="25">
        <v>220</v>
      </c>
      <c r="E36" s="66"/>
      <c r="F36" s="66">
        <f t="shared" si="1"/>
        <v>0</v>
      </c>
      <c r="G36" s="3"/>
      <c r="H36" s="3"/>
      <c r="I36" s="3"/>
    </row>
    <row r="37" spans="1:9" x14ac:dyDescent="0.3">
      <c r="A37" s="55">
        <v>3307</v>
      </c>
      <c r="B37" s="62" t="s">
        <v>29</v>
      </c>
      <c r="C37" s="25" t="s">
        <v>28</v>
      </c>
      <c r="D37" s="25">
        <v>47</v>
      </c>
      <c r="E37" s="26"/>
      <c r="F37" s="26">
        <f t="shared" si="1"/>
        <v>0</v>
      </c>
      <c r="G37" s="3"/>
      <c r="H37" s="3"/>
      <c r="I37" s="3"/>
    </row>
    <row r="38" spans="1:9" x14ac:dyDescent="0.3">
      <c r="A38" s="67"/>
      <c r="B38" s="105" t="s">
        <v>90</v>
      </c>
      <c r="C38" s="105"/>
      <c r="D38" s="105"/>
      <c r="E38" s="57"/>
      <c r="F38" s="58">
        <f>SUM(F31:F37)</f>
        <v>0</v>
      </c>
      <c r="G38" s="3"/>
      <c r="H38" s="3"/>
      <c r="I38" s="3"/>
    </row>
    <row r="39" spans="1:9" x14ac:dyDescent="0.3">
      <c r="A39" s="52">
        <v>3400</v>
      </c>
      <c r="B39" s="53" t="s">
        <v>30</v>
      </c>
      <c r="C39" s="54"/>
      <c r="D39" s="54"/>
      <c r="E39" s="31"/>
      <c r="F39" s="31"/>
      <c r="G39" s="3"/>
      <c r="H39" s="3"/>
      <c r="I39" s="3"/>
    </row>
    <row r="40" spans="1:9" ht="26" x14ac:dyDescent="0.3">
      <c r="A40" s="55">
        <v>3401</v>
      </c>
      <c r="B40" s="63" t="s">
        <v>91</v>
      </c>
      <c r="C40" s="25" t="s">
        <v>92</v>
      </c>
      <c r="D40" s="25">
        <v>12</v>
      </c>
      <c r="E40" s="60"/>
      <c r="F40" s="60">
        <f t="shared" ref="F40:F47" si="2">E40*D40</f>
        <v>0</v>
      </c>
      <c r="G40" s="3"/>
      <c r="H40" s="3"/>
      <c r="I40" s="3"/>
    </row>
    <row r="41" spans="1:9" ht="26" x14ac:dyDescent="0.3">
      <c r="A41" s="55">
        <v>3402</v>
      </c>
      <c r="B41" s="63" t="s">
        <v>93</v>
      </c>
      <c r="C41" s="25" t="s">
        <v>92</v>
      </c>
      <c r="D41" s="25">
        <v>4</v>
      </c>
      <c r="E41" s="60"/>
      <c r="F41" s="60">
        <f t="shared" si="2"/>
        <v>0</v>
      </c>
      <c r="G41" s="3"/>
      <c r="H41" s="3"/>
      <c r="I41" s="3"/>
    </row>
    <row r="42" spans="1:9" x14ac:dyDescent="0.3">
      <c r="A42" s="55">
        <v>3403</v>
      </c>
      <c r="B42" s="63" t="s">
        <v>94</v>
      </c>
      <c r="C42" s="25" t="s">
        <v>25</v>
      </c>
      <c r="D42" s="25">
        <v>4</v>
      </c>
      <c r="E42" s="60"/>
      <c r="F42" s="60">
        <f>E42*D42</f>
        <v>0</v>
      </c>
      <c r="G42" s="3"/>
      <c r="H42" s="3"/>
      <c r="I42" s="3"/>
    </row>
    <row r="43" spans="1:9" x14ac:dyDescent="0.3">
      <c r="A43" s="55">
        <v>3404</v>
      </c>
      <c r="B43" s="63" t="s">
        <v>202</v>
      </c>
      <c r="C43" s="25" t="s">
        <v>25</v>
      </c>
      <c r="D43" s="25">
        <v>12</v>
      </c>
      <c r="E43" s="60"/>
      <c r="F43" s="60">
        <f>E43*D43</f>
        <v>0</v>
      </c>
      <c r="G43" s="3"/>
      <c r="H43" s="3"/>
      <c r="I43" s="3"/>
    </row>
    <row r="44" spans="1:9" x14ac:dyDescent="0.3">
      <c r="A44" s="55">
        <v>3405</v>
      </c>
      <c r="B44" s="63" t="s">
        <v>203</v>
      </c>
      <c r="C44" s="25" t="s">
        <v>25</v>
      </c>
      <c r="D44" s="25">
        <v>4</v>
      </c>
      <c r="E44" s="60"/>
      <c r="F44" s="60">
        <f>E44*D44</f>
        <v>0</v>
      </c>
      <c r="G44" s="3"/>
      <c r="H44" s="3"/>
      <c r="I44" s="3"/>
    </row>
    <row r="45" spans="1:9" x14ac:dyDescent="0.3">
      <c r="A45" s="55">
        <v>3406</v>
      </c>
      <c r="B45" s="63" t="s">
        <v>204</v>
      </c>
      <c r="C45" s="25" t="s">
        <v>25</v>
      </c>
      <c r="D45" s="25">
        <v>4</v>
      </c>
      <c r="E45" s="60"/>
      <c r="F45" s="60">
        <f>E45*D45</f>
        <v>0</v>
      </c>
      <c r="G45" s="3"/>
      <c r="H45" s="3"/>
      <c r="I45" s="3"/>
    </row>
    <row r="46" spans="1:9" ht="26" x14ac:dyDescent="0.3">
      <c r="A46" s="55">
        <v>3407</v>
      </c>
      <c r="B46" s="59" t="s">
        <v>95</v>
      </c>
      <c r="C46" s="25" t="s">
        <v>25</v>
      </c>
      <c r="D46" s="25">
        <v>4</v>
      </c>
      <c r="E46" s="26"/>
      <c r="F46" s="26">
        <f t="shared" si="2"/>
        <v>0</v>
      </c>
      <c r="G46" s="3"/>
      <c r="H46" s="3"/>
      <c r="I46" s="3"/>
    </row>
    <row r="47" spans="1:9" ht="26" x14ac:dyDescent="0.3">
      <c r="A47" s="55">
        <v>3408</v>
      </c>
      <c r="B47" s="59" t="s">
        <v>96</v>
      </c>
      <c r="C47" s="25" t="s">
        <v>25</v>
      </c>
      <c r="D47" s="25">
        <v>16</v>
      </c>
      <c r="E47" s="26"/>
      <c r="F47" s="26">
        <f t="shared" si="2"/>
        <v>0</v>
      </c>
      <c r="G47" s="3"/>
      <c r="H47" s="3"/>
      <c r="I47" s="3"/>
    </row>
    <row r="48" spans="1:9" x14ac:dyDescent="0.3">
      <c r="A48" s="67"/>
      <c r="B48" s="105" t="s">
        <v>97</v>
      </c>
      <c r="C48" s="105"/>
      <c r="D48" s="105"/>
      <c r="E48" s="57"/>
      <c r="F48" s="58">
        <f>SUM(F40:F47)</f>
        <v>0</v>
      </c>
      <c r="G48" s="3"/>
      <c r="H48" s="3"/>
      <c r="I48" s="3"/>
    </row>
    <row r="49" spans="1:9" x14ac:dyDescent="0.3">
      <c r="A49" s="52">
        <v>3500</v>
      </c>
      <c r="B49" s="68" t="s">
        <v>98</v>
      </c>
      <c r="C49" s="54"/>
      <c r="D49" s="54"/>
      <c r="E49" s="31"/>
      <c r="F49" s="31"/>
      <c r="G49" s="3"/>
      <c r="H49" s="3"/>
      <c r="I49" s="3"/>
    </row>
    <row r="50" spans="1:9" ht="26" x14ac:dyDescent="0.3">
      <c r="A50" s="55">
        <v>3501</v>
      </c>
      <c r="B50" s="63" t="s">
        <v>99</v>
      </c>
      <c r="C50" s="25" t="s">
        <v>134</v>
      </c>
      <c r="D50" s="25">
        <v>212</v>
      </c>
      <c r="E50" s="60"/>
      <c r="F50" s="60">
        <f>E50*D50</f>
        <v>0</v>
      </c>
      <c r="G50" s="3"/>
      <c r="H50" s="3"/>
      <c r="I50" s="3"/>
    </row>
    <row r="51" spans="1:9" ht="15.5" x14ac:dyDescent="0.3">
      <c r="A51" s="55">
        <v>3502</v>
      </c>
      <c r="B51" s="69" t="s">
        <v>100</v>
      </c>
      <c r="C51" s="25" t="s">
        <v>134</v>
      </c>
      <c r="D51" s="25">
        <v>13</v>
      </c>
      <c r="E51" s="26"/>
      <c r="F51" s="26">
        <f>E51*D51</f>
        <v>0</v>
      </c>
      <c r="G51" s="3"/>
      <c r="H51" s="3"/>
      <c r="I51" s="3"/>
    </row>
    <row r="52" spans="1:9" ht="15.5" x14ac:dyDescent="0.3">
      <c r="A52" s="55">
        <v>3503</v>
      </c>
      <c r="B52" s="69" t="s">
        <v>101</v>
      </c>
      <c r="C52" s="25" t="s">
        <v>134</v>
      </c>
      <c r="D52" s="25">
        <v>57</v>
      </c>
      <c r="E52" s="26"/>
      <c r="F52" s="26">
        <f>E52*D52</f>
        <v>0</v>
      </c>
      <c r="G52" s="3"/>
      <c r="H52" s="3"/>
      <c r="I52" s="3"/>
    </row>
    <row r="53" spans="1:9" ht="15.5" x14ac:dyDescent="0.3">
      <c r="A53" s="55">
        <v>3504</v>
      </c>
      <c r="B53" s="69" t="s">
        <v>102</v>
      </c>
      <c r="C53" s="25" t="s">
        <v>134</v>
      </c>
      <c r="D53" s="25">
        <v>70</v>
      </c>
      <c r="E53" s="26"/>
      <c r="F53" s="26">
        <f>E53*D53</f>
        <v>0</v>
      </c>
      <c r="G53" s="3"/>
      <c r="H53" s="3"/>
      <c r="I53" s="3"/>
    </row>
    <row r="54" spans="1:9" x14ac:dyDescent="0.3">
      <c r="A54" s="65"/>
      <c r="B54" s="105" t="s">
        <v>103</v>
      </c>
      <c r="C54" s="105"/>
      <c r="D54" s="105"/>
      <c r="E54" s="57"/>
      <c r="F54" s="58">
        <f>SUM(F50:F53)</f>
        <v>0</v>
      </c>
      <c r="G54" s="3"/>
      <c r="H54" s="3"/>
      <c r="I54" s="3"/>
    </row>
    <row r="55" spans="1:9" x14ac:dyDescent="0.3">
      <c r="A55" s="52">
        <v>3600</v>
      </c>
      <c r="B55" s="53" t="s">
        <v>31</v>
      </c>
      <c r="C55" s="54"/>
      <c r="D55" s="54"/>
      <c r="E55" s="31"/>
      <c r="F55" s="31"/>
      <c r="G55" s="3"/>
      <c r="H55" s="3"/>
      <c r="I55" s="3"/>
    </row>
    <row r="56" spans="1:9" x14ac:dyDescent="0.3">
      <c r="A56" s="55">
        <v>3601</v>
      </c>
      <c r="B56" s="24" t="s">
        <v>32</v>
      </c>
      <c r="C56" s="25" t="s">
        <v>33</v>
      </c>
      <c r="D56" s="25">
        <v>6</v>
      </c>
      <c r="E56" s="26"/>
      <c r="F56" s="26">
        <f t="shared" ref="F56:F75" si="3">E56*D56</f>
        <v>0</v>
      </c>
      <c r="G56" s="3"/>
      <c r="H56" s="3"/>
      <c r="I56" s="3"/>
    </row>
    <row r="57" spans="1:9" x14ac:dyDescent="0.3">
      <c r="A57" s="55">
        <v>3602</v>
      </c>
      <c r="B57" s="24" t="s">
        <v>34</v>
      </c>
      <c r="C57" s="25" t="s">
        <v>25</v>
      </c>
      <c r="D57" s="25">
        <v>4</v>
      </c>
      <c r="E57" s="26"/>
      <c r="F57" s="26">
        <f t="shared" si="3"/>
        <v>0</v>
      </c>
      <c r="G57" s="3"/>
      <c r="H57" s="3"/>
      <c r="I57" s="3"/>
    </row>
    <row r="58" spans="1:9" x14ac:dyDescent="0.3">
      <c r="A58" s="55">
        <v>3603</v>
      </c>
      <c r="B58" s="24" t="s">
        <v>35</v>
      </c>
      <c r="C58" s="25" t="s">
        <v>25</v>
      </c>
      <c r="D58" s="25">
        <v>4</v>
      </c>
      <c r="E58" s="26"/>
      <c r="F58" s="26">
        <f t="shared" si="3"/>
        <v>0</v>
      </c>
      <c r="G58" s="3"/>
      <c r="H58" s="3"/>
      <c r="I58" s="3"/>
    </row>
    <row r="59" spans="1:9" x14ac:dyDescent="0.3">
      <c r="A59" s="55">
        <v>3604</v>
      </c>
      <c r="B59" s="24" t="s">
        <v>36</v>
      </c>
      <c r="C59" s="25" t="s">
        <v>25</v>
      </c>
      <c r="D59" s="25">
        <v>4</v>
      </c>
      <c r="E59" s="26"/>
      <c r="F59" s="26">
        <f t="shared" si="3"/>
        <v>0</v>
      </c>
      <c r="G59" s="3"/>
      <c r="H59" s="3"/>
      <c r="I59" s="3"/>
    </row>
    <row r="60" spans="1:9" x14ac:dyDescent="0.3">
      <c r="A60" s="55">
        <v>3605</v>
      </c>
      <c r="B60" s="24" t="s">
        <v>37</v>
      </c>
      <c r="C60" s="25" t="s">
        <v>25</v>
      </c>
      <c r="D60" s="25">
        <v>24</v>
      </c>
      <c r="E60" s="26"/>
      <c r="F60" s="26">
        <f t="shared" si="3"/>
        <v>0</v>
      </c>
      <c r="G60" s="3"/>
      <c r="H60" s="3"/>
      <c r="I60" s="3"/>
    </row>
    <row r="61" spans="1:9" x14ac:dyDescent="0.3">
      <c r="A61" s="55">
        <v>3606</v>
      </c>
      <c r="B61" s="24" t="s">
        <v>38</v>
      </c>
      <c r="C61" s="25" t="s">
        <v>33</v>
      </c>
      <c r="D61" s="25">
        <v>5</v>
      </c>
      <c r="E61" s="26"/>
      <c r="F61" s="26">
        <f t="shared" si="3"/>
        <v>0</v>
      </c>
      <c r="G61" s="3"/>
      <c r="H61" s="3"/>
      <c r="I61" s="3"/>
    </row>
    <row r="62" spans="1:9" x14ac:dyDescent="0.3">
      <c r="A62" s="55">
        <v>3607</v>
      </c>
      <c r="B62" s="24" t="s">
        <v>39</v>
      </c>
      <c r="C62" s="25" t="s">
        <v>33</v>
      </c>
      <c r="D62" s="25">
        <v>5</v>
      </c>
      <c r="E62" s="26"/>
      <c r="F62" s="26">
        <f t="shared" si="3"/>
        <v>0</v>
      </c>
      <c r="G62" s="3"/>
      <c r="H62" s="3"/>
      <c r="I62" s="3"/>
    </row>
    <row r="63" spans="1:9" ht="15.5" x14ac:dyDescent="0.3">
      <c r="A63" s="55">
        <v>3608</v>
      </c>
      <c r="B63" s="24" t="s">
        <v>40</v>
      </c>
      <c r="C63" s="25" t="s">
        <v>33</v>
      </c>
      <c r="D63" s="25">
        <v>8</v>
      </c>
      <c r="E63" s="26"/>
      <c r="F63" s="26">
        <f t="shared" si="3"/>
        <v>0</v>
      </c>
      <c r="G63" s="3"/>
      <c r="H63" s="3"/>
      <c r="I63" s="3"/>
    </row>
    <row r="64" spans="1:9" x14ac:dyDescent="0.3">
      <c r="A64" s="55">
        <v>3609</v>
      </c>
      <c r="B64" s="24" t="s">
        <v>41</v>
      </c>
      <c r="C64" s="25" t="s">
        <v>25</v>
      </c>
      <c r="D64" s="25">
        <v>4</v>
      </c>
      <c r="E64" s="26"/>
      <c r="F64" s="26">
        <f t="shared" si="3"/>
        <v>0</v>
      </c>
      <c r="G64" s="3"/>
      <c r="H64" s="3"/>
      <c r="I64" s="3"/>
    </row>
    <row r="65" spans="1:9" x14ac:dyDescent="0.3">
      <c r="A65" s="55">
        <v>3610</v>
      </c>
      <c r="B65" s="24" t="s">
        <v>42</v>
      </c>
      <c r="C65" s="25" t="s">
        <v>25</v>
      </c>
      <c r="D65" s="25">
        <f>8*4</f>
        <v>32</v>
      </c>
      <c r="E65" s="26"/>
      <c r="F65" s="26">
        <f t="shared" si="3"/>
        <v>0</v>
      </c>
      <c r="G65" s="3"/>
      <c r="H65" s="3"/>
      <c r="I65" s="3"/>
    </row>
    <row r="66" spans="1:9" x14ac:dyDescent="0.3">
      <c r="A66" s="55">
        <v>3611</v>
      </c>
      <c r="B66" s="24" t="s">
        <v>43</v>
      </c>
      <c r="C66" s="25" t="s">
        <v>25</v>
      </c>
      <c r="D66" s="25">
        <f>6*4</f>
        <v>24</v>
      </c>
      <c r="E66" s="26"/>
      <c r="F66" s="26">
        <f t="shared" si="3"/>
        <v>0</v>
      </c>
      <c r="G66" s="3"/>
      <c r="H66" s="3"/>
      <c r="I66" s="3"/>
    </row>
    <row r="67" spans="1:9" x14ac:dyDescent="0.3">
      <c r="A67" s="55">
        <v>3612</v>
      </c>
      <c r="B67" s="24" t="s">
        <v>44</v>
      </c>
      <c r="C67" s="25" t="s">
        <v>25</v>
      </c>
      <c r="D67" s="25">
        <f>3*4</f>
        <v>12</v>
      </c>
      <c r="E67" s="26"/>
      <c r="F67" s="26">
        <f t="shared" si="3"/>
        <v>0</v>
      </c>
      <c r="G67" s="3"/>
      <c r="H67" s="3"/>
      <c r="I67" s="3"/>
    </row>
    <row r="68" spans="1:9" x14ac:dyDescent="0.3">
      <c r="A68" s="55">
        <v>3613</v>
      </c>
      <c r="B68" s="24" t="s">
        <v>45</v>
      </c>
      <c r="C68" s="25" t="s">
        <v>25</v>
      </c>
      <c r="D68" s="25">
        <f>4</f>
        <v>4</v>
      </c>
      <c r="E68" s="26"/>
      <c r="F68" s="26">
        <f t="shared" si="3"/>
        <v>0</v>
      </c>
      <c r="G68" s="3"/>
      <c r="H68" s="3"/>
      <c r="I68" s="3"/>
    </row>
    <row r="69" spans="1:9" x14ac:dyDescent="0.3">
      <c r="A69" s="55">
        <v>3614</v>
      </c>
      <c r="B69" s="24" t="s">
        <v>46</v>
      </c>
      <c r="C69" s="25" t="s">
        <v>25</v>
      </c>
      <c r="D69" s="25">
        <v>4</v>
      </c>
      <c r="E69" s="26"/>
      <c r="F69" s="26">
        <f t="shared" si="3"/>
        <v>0</v>
      </c>
      <c r="G69" s="3"/>
      <c r="H69" s="3"/>
      <c r="I69" s="3"/>
    </row>
    <row r="70" spans="1:9" x14ac:dyDescent="0.3">
      <c r="A70" s="55">
        <v>3615</v>
      </c>
      <c r="B70" s="24" t="s">
        <v>47</v>
      </c>
      <c r="C70" s="25" t="s">
        <v>25</v>
      </c>
      <c r="D70" s="25">
        <v>4</v>
      </c>
      <c r="E70" s="26"/>
      <c r="F70" s="26">
        <f t="shared" si="3"/>
        <v>0</v>
      </c>
      <c r="G70" s="3"/>
      <c r="H70" s="3"/>
      <c r="I70" s="3"/>
    </row>
    <row r="71" spans="1:9" x14ac:dyDescent="0.3">
      <c r="A71" s="55">
        <v>3616</v>
      </c>
      <c r="B71" s="24" t="s">
        <v>48</v>
      </c>
      <c r="C71" s="25" t="s">
        <v>25</v>
      </c>
      <c r="D71" s="25">
        <f>5*4</f>
        <v>20</v>
      </c>
      <c r="E71" s="26"/>
      <c r="F71" s="26">
        <f t="shared" si="3"/>
        <v>0</v>
      </c>
      <c r="G71" s="3"/>
      <c r="H71" s="3"/>
      <c r="I71" s="3"/>
    </row>
    <row r="72" spans="1:9" x14ac:dyDescent="0.3">
      <c r="A72" s="55">
        <v>3617</v>
      </c>
      <c r="B72" s="24" t="s">
        <v>49</v>
      </c>
      <c r="C72" s="25" t="s">
        <v>25</v>
      </c>
      <c r="D72" s="25">
        <v>4</v>
      </c>
      <c r="E72" s="26"/>
      <c r="F72" s="26">
        <f t="shared" si="3"/>
        <v>0</v>
      </c>
      <c r="G72" s="3"/>
      <c r="H72" s="3"/>
      <c r="I72" s="3"/>
    </row>
    <row r="73" spans="1:9" x14ac:dyDescent="0.3">
      <c r="A73" s="55">
        <v>3618</v>
      </c>
      <c r="B73" s="24" t="s">
        <v>50</v>
      </c>
      <c r="C73" s="25" t="s">
        <v>25</v>
      </c>
      <c r="D73" s="25">
        <v>4</v>
      </c>
      <c r="E73" s="26"/>
      <c r="F73" s="26">
        <f t="shared" si="3"/>
        <v>0</v>
      </c>
      <c r="G73" s="3"/>
      <c r="H73" s="3"/>
      <c r="I73" s="3"/>
    </row>
    <row r="74" spans="1:9" x14ac:dyDescent="0.3">
      <c r="A74" s="55">
        <v>3619</v>
      </c>
      <c r="B74" s="24" t="s">
        <v>104</v>
      </c>
      <c r="C74" s="25" t="s">
        <v>25</v>
      </c>
      <c r="D74" s="25">
        <v>4</v>
      </c>
      <c r="E74" s="26"/>
      <c r="F74" s="26">
        <f t="shared" si="3"/>
        <v>0</v>
      </c>
      <c r="G74" s="3"/>
      <c r="H74" s="3"/>
      <c r="I74" s="3"/>
    </row>
    <row r="75" spans="1:9" ht="26" x14ac:dyDescent="0.3">
      <c r="A75" s="55">
        <v>3620</v>
      </c>
      <c r="B75" s="59" t="s">
        <v>105</v>
      </c>
      <c r="C75" s="25" t="s">
        <v>28</v>
      </c>
      <c r="D75" s="25">
        <v>30</v>
      </c>
      <c r="E75" s="26"/>
      <c r="F75" s="26">
        <f t="shared" si="3"/>
        <v>0</v>
      </c>
      <c r="G75" s="3"/>
      <c r="H75" s="3"/>
      <c r="I75" s="3"/>
    </row>
    <row r="76" spans="1:9" x14ac:dyDescent="0.3">
      <c r="A76" s="67"/>
      <c r="B76" s="113" t="s">
        <v>106</v>
      </c>
      <c r="C76" s="113"/>
      <c r="D76" s="113"/>
      <c r="E76" s="57"/>
      <c r="F76" s="58">
        <f>SUM(F56:F75)</f>
        <v>0</v>
      </c>
      <c r="G76" s="3"/>
      <c r="H76" s="3"/>
      <c r="I76" s="3"/>
    </row>
    <row r="77" spans="1:9" x14ac:dyDescent="0.3">
      <c r="A77" s="52">
        <v>3700</v>
      </c>
      <c r="B77" s="53" t="s">
        <v>73</v>
      </c>
      <c r="C77" s="54"/>
      <c r="D77" s="54"/>
      <c r="E77" s="70"/>
      <c r="F77" s="70"/>
      <c r="G77" s="3"/>
      <c r="H77" s="3"/>
      <c r="I77" s="3"/>
    </row>
    <row r="78" spans="1:9" ht="26" x14ac:dyDescent="0.3">
      <c r="A78" s="55">
        <v>3701</v>
      </c>
      <c r="B78" s="59" t="s">
        <v>107</v>
      </c>
      <c r="C78" s="71" t="s">
        <v>28</v>
      </c>
      <c r="D78" s="71">
        <v>52</v>
      </c>
      <c r="E78" s="26"/>
      <c r="F78" s="26">
        <f t="shared" ref="F78:F94" si="4">E78*D78</f>
        <v>0</v>
      </c>
      <c r="G78" s="3"/>
      <c r="H78" s="3"/>
      <c r="I78" s="3"/>
    </row>
    <row r="79" spans="1:9" ht="26" x14ac:dyDescent="0.3">
      <c r="A79" s="55">
        <v>3702</v>
      </c>
      <c r="B79" s="59" t="s">
        <v>108</v>
      </c>
      <c r="C79" s="25" t="s">
        <v>28</v>
      </c>
      <c r="D79" s="25">
        <v>23</v>
      </c>
      <c r="E79" s="26"/>
      <c r="F79" s="26">
        <f t="shared" si="4"/>
        <v>0</v>
      </c>
      <c r="G79" s="3"/>
      <c r="H79" s="3"/>
      <c r="I79" s="3"/>
    </row>
    <row r="80" spans="1:9" ht="26" x14ac:dyDescent="0.3">
      <c r="A80" s="55">
        <v>3703</v>
      </c>
      <c r="B80" s="59" t="s">
        <v>109</v>
      </c>
      <c r="C80" s="71" t="s">
        <v>28</v>
      </c>
      <c r="D80" s="71">
        <v>75</v>
      </c>
      <c r="E80" s="26"/>
      <c r="F80" s="26">
        <f t="shared" si="4"/>
        <v>0</v>
      </c>
      <c r="G80" s="3"/>
      <c r="H80" s="3"/>
      <c r="I80" s="3"/>
    </row>
    <row r="81" spans="1:9" x14ac:dyDescent="0.3">
      <c r="A81" s="55">
        <v>3704</v>
      </c>
      <c r="B81" s="59" t="s">
        <v>110</v>
      </c>
      <c r="C81" s="71" t="s">
        <v>25</v>
      </c>
      <c r="D81" s="71">
        <v>0</v>
      </c>
      <c r="E81" s="26"/>
      <c r="F81" s="26">
        <f t="shared" si="4"/>
        <v>0</v>
      </c>
      <c r="G81" s="3"/>
      <c r="H81" s="3"/>
      <c r="I81" s="3"/>
    </row>
    <row r="82" spans="1:9" x14ac:dyDescent="0.3">
      <c r="A82" s="55">
        <v>3705</v>
      </c>
      <c r="B82" s="24" t="s">
        <v>111</v>
      </c>
      <c r="C82" s="25" t="s">
        <v>25</v>
      </c>
      <c r="D82" s="25">
        <v>4</v>
      </c>
      <c r="E82" s="26"/>
      <c r="F82" s="26">
        <f t="shared" si="4"/>
        <v>0</v>
      </c>
      <c r="G82" s="3"/>
      <c r="H82" s="3"/>
      <c r="I82" s="3"/>
    </row>
    <row r="83" spans="1:9" x14ac:dyDescent="0.3">
      <c r="A83" s="55">
        <v>3706</v>
      </c>
      <c r="B83" s="24" t="s">
        <v>112</v>
      </c>
      <c r="C83" s="25" t="s">
        <v>25</v>
      </c>
      <c r="D83" s="25">
        <v>4</v>
      </c>
      <c r="E83" s="26"/>
      <c r="F83" s="26">
        <f t="shared" si="4"/>
        <v>0</v>
      </c>
      <c r="G83" s="3"/>
      <c r="H83" s="3"/>
      <c r="I83" s="3"/>
    </row>
    <row r="84" spans="1:9" x14ac:dyDescent="0.3">
      <c r="A84" s="55">
        <v>3707</v>
      </c>
      <c r="B84" s="59" t="s">
        <v>113</v>
      </c>
      <c r="C84" s="71" t="s">
        <v>25</v>
      </c>
      <c r="D84" s="71">
        <v>4</v>
      </c>
      <c r="E84" s="26"/>
      <c r="F84" s="26">
        <f t="shared" si="4"/>
        <v>0</v>
      </c>
      <c r="G84" s="3"/>
      <c r="H84" s="3"/>
      <c r="I84" s="3"/>
    </row>
    <row r="85" spans="1:9" ht="26" x14ac:dyDescent="0.3">
      <c r="A85" s="55">
        <v>3708</v>
      </c>
      <c r="B85" s="59" t="s">
        <v>114</v>
      </c>
      <c r="C85" s="25" t="s">
        <v>25</v>
      </c>
      <c r="D85" s="25">
        <v>1</v>
      </c>
      <c r="E85" s="26"/>
      <c r="F85" s="26">
        <f t="shared" si="4"/>
        <v>0</v>
      </c>
      <c r="G85" s="3"/>
      <c r="H85" s="3"/>
      <c r="I85" s="3"/>
    </row>
    <row r="86" spans="1:9" x14ac:dyDescent="0.3">
      <c r="A86" s="55">
        <v>3709</v>
      </c>
      <c r="B86" s="24" t="s">
        <v>115</v>
      </c>
      <c r="C86" s="25" t="s">
        <v>25</v>
      </c>
      <c r="D86" s="25">
        <v>1</v>
      </c>
      <c r="E86" s="26"/>
      <c r="F86" s="26">
        <f t="shared" si="4"/>
        <v>0</v>
      </c>
      <c r="G86" s="3"/>
      <c r="H86" s="3"/>
      <c r="I86" s="3"/>
    </row>
    <row r="87" spans="1:9" x14ac:dyDescent="0.3">
      <c r="A87" s="55">
        <v>3710</v>
      </c>
      <c r="B87" s="59" t="s">
        <v>116</v>
      </c>
      <c r="C87" s="71" t="s">
        <v>25</v>
      </c>
      <c r="D87" s="71">
        <v>8</v>
      </c>
      <c r="E87" s="26"/>
      <c r="F87" s="26">
        <f t="shared" si="4"/>
        <v>0</v>
      </c>
      <c r="G87" s="3"/>
      <c r="H87" s="3"/>
      <c r="I87" s="3"/>
    </row>
    <row r="88" spans="1:9" x14ac:dyDescent="0.3">
      <c r="A88" s="55">
        <v>3711</v>
      </c>
      <c r="B88" s="59" t="s">
        <v>117</v>
      </c>
      <c r="C88" s="71" t="s">
        <v>25</v>
      </c>
      <c r="D88" s="71">
        <v>4</v>
      </c>
      <c r="E88" s="26"/>
      <c r="F88" s="26">
        <f t="shared" si="4"/>
        <v>0</v>
      </c>
      <c r="G88" s="3"/>
      <c r="H88" s="3"/>
      <c r="I88" s="3"/>
    </row>
    <row r="89" spans="1:9" x14ac:dyDescent="0.3">
      <c r="A89" s="55">
        <v>3712</v>
      </c>
      <c r="B89" s="24" t="s">
        <v>118</v>
      </c>
      <c r="C89" s="25" t="s">
        <v>25</v>
      </c>
      <c r="D89" s="25">
        <v>4</v>
      </c>
      <c r="E89" s="26"/>
      <c r="F89" s="26">
        <f t="shared" si="4"/>
        <v>0</v>
      </c>
      <c r="G89" s="3"/>
      <c r="H89" s="3"/>
      <c r="I89" s="3"/>
    </row>
    <row r="90" spans="1:9" ht="26" x14ac:dyDescent="0.3">
      <c r="A90" s="55">
        <v>3713</v>
      </c>
      <c r="B90" s="59" t="s">
        <v>119</v>
      </c>
      <c r="C90" s="71" t="s">
        <v>28</v>
      </c>
      <c r="D90" s="71">
        <v>20</v>
      </c>
      <c r="E90" s="26"/>
      <c r="F90" s="26">
        <f t="shared" si="4"/>
        <v>0</v>
      </c>
      <c r="G90" s="3"/>
      <c r="H90" s="3"/>
      <c r="I90" s="3"/>
    </row>
    <row r="91" spans="1:9" ht="26" x14ac:dyDescent="0.3">
      <c r="A91" s="55">
        <v>3714</v>
      </c>
      <c r="B91" s="59" t="s">
        <v>120</v>
      </c>
      <c r="C91" s="71" t="s">
        <v>25</v>
      </c>
      <c r="D91" s="71">
        <v>4</v>
      </c>
      <c r="E91" s="64"/>
      <c r="F91" s="64">
        <f t="shared" si="4"/>
        <v>0</v>
      </c>
      <c r="G91" s="3"/>
      <c r="H91" s="3"/>
      <c r="I91" s="3"/>
    </row>
    <row r="92" spans="1:9" x14ac:dyDescent="0.3">
      <c r="A92" s="55">
        <v>3715</v>
      </c>
      <c r="B92" s="59" t="s">
        <v>121</v>
      </c>
      <c r="C92" s="71" t="s">
        <v>25</v>
      </c>
      <c r="D92" s="71">
        <v>4</v>
      </c>
      <c r="E92" s="26"/>
      <c r="F92" s="26">
        <f t="shared" si="4"/>
        <v>0</v>
      </c>
      <c r="G92" s="3"/>
      <c r="H92" s="3"/>
      <c r="I92" s="3"/>
    </row>
    <row r="93" spans="1:9" x14ac:dyDescent="0.3">
      <c r="A93" s="55">
        <v>3716</v>
      </c>
      <c r="B93" s="24" t="s">
        <v>122</v>
      </c>
      <c r="C93" s="25" t="s">
        <v>25</v>
      </c>
      <c r="D93" s="25">
        <v>4</v>
      </c>
      <c r="E93" s="26"/>
      <c r="F93" s="26">
        <f t="shared" si="4"/>
        <v>0</v>
      </c>
      <c r="G93" s="3"/>
      <c r="H93" s="3"/>
      <c r="I93" s="3"/>
    </row>
    <row r="94" spans="1:9" x14ac:dyDescent="0.3">
      <c r="A94" s="55">
        <v>3717</v>
      </c>
      <c r="B94" s="59" t="s">
        <v>123</v>
      </c>
      <c r="C94" s="71" t="s">
        <v>25</v>
      </c>
      <c r="D94" s="71">
        <v>10</v>
      </c>
      <c r="E94" s="26"/>
      <c r="F94" s="26">
        <f t="shared" si="4"/>
        <v>0</v>
      </c>
      <c r="G94" s="3"/>
      <c r="H94" s="3"/>
      <c r="I94" s="3"/>
    </row>
    <row r="95" spans="1:9" x14ac:dyDescent="0.3">
      <c r="A95" s="65"/>
      <c r="B95" s="113" t="s">
        <v>124</v>
      </c>
      <c r="C95" s="113"/>
      <c r="D95" s="113"/>
      <c r="E95" s="57"/>
      <c r="F95" s="72">
        <f>SUM(F78:F94)</f>
        <v>0</v>
      </c>
      <c r="G95" s="3"/>
      <c r="H95" s="3"/>
      <c r="I95" s="3"/>
    </row>
    <row r="96" spans="1:9" x14ac:dyDescent="0.3">
      <c r="A96" s="52">
        <v>3800</v>
      </c>
      <c r="B96" s="61" t="s">
        <v>51</v>
      </c>
      <c r="C96" s="25"/>
      <c r="D96" s="25"/>
      <c r="E96" s="31"/>
      <c r="F96" s="31"/>
      <c r="G96" s="3"/>
      <c r="H96" s="3"/>
      <c r="I96" s="3"/>
    </row>
    <row r="97" spans="1:9" ht="26" x14ac:dyDescent="0.3">
      <c r="A97" s="55">
        <v>3801</v>
      </c>
      <c r="B97" s="59" t="s">
        <v>125</v>
      </c>
      <c r="C97" s="25" t="s">
        <v>134</v>
      </c>
      <c r="D97" s="25">
        <v>244</v>
      </c>
      <c r="E97" s="60"/>
      <c r="F97" s="60">
        <f>E97*D97</f>
        <v>0</v>
      </c>
      <c r="G97" s="3"/>
      <c r="H97" s="3"/>
      <c r="I97" s="3"/>
    </row>
    <row r="98" spans="1:9" ht="26" x14ac:dyDescent="0.3">
      <c r="A98" s="55">
        <v>3802</v>
      </c>
      <c r="B98" s="63" t="s">
        <v>126</v>
      </c>
      <c r="C98" s="25" t="s">
        <v>134</v>
      </c>
      <c r="D98" s="25">
        <v>753</v>
      </c>
      <c r="E98" s="60"/>
      <c r="F98" s="60">
        <f>E98*D98</f>
        <v>0</v>
      </c>
      <c r="G98" s="3"/>
      <c r="H98" s="3"/>
      <c r="I98" s="3"/>
    </row>
    <row r="99" spans="1:9" ht="15.5" x14ac:dyDescent="0.3">
      <c r="A99" s="55">
        <v>3803</v>
      </c>
      <c r="B99" s="63" t="s">
        <v>69</v>
      </c>
      <c r="C99" s="25" t="s">
        <v>134</v>
      </c>
      <c r="D99" s="25">
        <v>150</v>
      </c>
      <c r="E99" s="60"/>
      <c r="F99" s="60">
        <f>E99*D99</f>
        <v>0</v>
      </c>
      <c r="G99" s="3"/>
      <c r="H99" s="3"/>
      <c r="I99" s="3"/>
    </row>
    <row r="100" spans="1:9" x14ac:dyDescent="0.3">
      <c r="A100" s="65"/>
      <c r="B100" s="105" t="s">
        <v>127</v>
      </c>
      <c r="C100" s="105"/>
      <c r="D100" s="105"/>
      <c r="E100" s="57"/>
      <c r="F100" s="58">
        <f>SUM(F97:F99)</f>
        <v>0</v>
      </c>
      <c r="G100" s="3"/>
      <c r="H100" s="3"/>
      <c r="I100" s="3"/>
    </row>
    <row r="101" spans="1:9" x14ac:dyDescent="0.3">
      <c r="A101" s="52">
        <v>3800</v>
      </c>
      <c r="B101" s="61" t="s">
        <v>53</v>
      </c>
      <c r="C101" s="62"/>
      <c r="D101" s="62"/>
      <c r="E101" s="31"/>
      <c r="F101" s="31"/>
      <c r="G101" s="3"/>
      <c r="H101" s="3"/>
      <c r="I101" s="3"/>
    </row>
    <row r="102" spans="1:9" ht="42" x14ac:dyDescent="0.3">
      <c r="A102" s="55">
        <v>3801</v>
      </c>
      <c r="B102" s="20" t="s">
        <v>128</v>
      </c>
      <c r="C102" s="25" t="s">
        <v>28</v>
      </c>
      <c r="D102" s="25">
        <v>78</v>
      </c>
      <c r="E102" s="60"/>
      <c r="F102" s="60">
        <f>E102*D102</f>
        <v>0</v>
      </c>
      <c r="G102" s="3"/>
      <c r="H102" s="3"/>
      <c r="I102" s="3"/>
    </row>
    <row r="103" spans="1:9" ht="26" x14ac:dyDescent="0.3">
      <c r="A103" s="55">
        <v>3802</v>
      </c>
      <c r="B103" s="63" t="s">
        <v>129</v>
      </c>
      <c r="C103" s="25" t="s">
        <v>83</v>
      </c>
      <c r="D103" s="25">
        <v>4</v>
      </c>
      <c r="E103" s="26"/>
      <c r="F103" s="26">
        <f>E103*D103</f>
        <v>0</v>
      </c>
      <c r="G103" s="3"/>
      <c r="H103" s="3"/>
      <c r="I103" s="3"/>
    </row>
    <row r="104" spans="1:9" x14ac:dyDescent="0.3">
      <c r="A104" s="67"/>
      <c r="B104" s="105" t="s">
        <v>127</v>
      </c>
      <c r="C104" s="105"/>
      <c r="D104" s="105"/>
      <c r="E104" s="57"/>
      <c r="F104" s="58">
        <f>SUM(F102:F103)</f>
        <v>0</v>
      </c>
      <c r="G104" s="3"/>
      <c r="H104" s="3"/>
      <c r="I104" s="3"/>
    </row>
    <row r="105" spans="1:9" ht="16.5" x14ac:dyDescent="0.3">
      <c r="A105" s="121" t="s">
        <v>54</v>
      </c>
      <c r="B105" s="122"/>
      <c r="C105" s="125"/>
      <c r="D105" s="126"/>
      <c r="E105" s="123">
        <f>SUM(F104,F100,F95,F76,F54,F48,F38,F29,F20,F13)</f>
        <v>0</v>
      </c>
      <c r="F105" s="124"/>
      <c r="G105" s="3"/>
      <c r="H105" s="3"/>
      <c r="I105" s="3"/>
    </row>
    <row r="106" spans="1:9" x14ac:dyDescent="0.3">
      <c r="A106" s="4" t="s">
        <v>55</v>
      </c>
      <c r="B106" s="17" t="s">
        <v>56</v>
      </c>
      <c r="C106" s="11"/>
      <c r="D106" s="11"/>
      <c r="E106" s="7"/>
      <c r="F106" s="8"/>
      <c r="G106" s="3"/>
      <c r="H106" s="3"/>
      <c r="I106" s="3"/>
    </row>
    <row r="107" spans="1:9" x14ac:dyDescent="0.3">
      <c r="A107" s="4">
        <v>300</v>
      </c>
      <c r="B107" s="17" t="s">
        <v>57</v>
      </c>
      <c r="C107" s="11"/>
      <c r="D107" s="11"/>
      <c r="E107" s="18"/>
      <c r="F107" s="19"/>
      <c r="G107" s="3"/>
      <c r="H107" s="3"/>
      <c r="I107" s="3"/>
    </row>
    <row r="108" spans="1:9" ht="16" x14ac:dyDescent="0.3">
      <c r="A108" s="9">
        <v>301</v>
      </c>
      <c r="B108" s="10" t="s">
        <v>17</v>
      </c>
      <c r="C108" s="11" t="s">
        <v>18</v>
      </c>
      <c r="D108" s="11">
        <v>9.1999999999999993</v>
      </c>
      <c r="E108" s="12"/>
      <c r="F108" s="19">
        <f>E108*D108</f>
        <v>0</v>
      </c>
      <c r="G108" s="3"/>
      <c r="H108" s="3"/>
      <c r="I108" s="3"/>
    </row>
    <row r="109" spans="1:9" ht="16" x14ac:dyDescent="0.3">
      <c r="A109" s="9">
        <v>302</v>
      </c>
      <c r="B109" s="10" t="s">
        <v>58</v>
      </c>
      <c r="C109" s="11" t="s">
        <v>18</v>
      </c>
      <c r="D109" s="11">
        <v>0.52</v>
      </c>
      <c r="E109" s="12"/>
      <c r="F109" s="19">
        <f>E109*D109</f>
        <v>0</v>
      </c>
      <c r="G109" s="3"/>
      <c r="H109" s="3"/>
      <c r="I109" s="3"/>
    </row>
    <row r="110" spans="1:9" ht="16" x14ac:dyDescent="0.3">
      <c r="A110" s="9">
        <v>303</v>
      </c>
      <c r="B110" s="16" t="s">
        <v>59</v>
      </c>
      <c r="C110" s="11" t="s">
        <v>18</v>
      </c>
      <c r="D110" s="11">
        <v>1.46</v>
      </c>
      <c r="E110" s="12"/>
      <c r="F110" s="13">
        <f>E110*D110</f>
        <v>0</v>
      </c>
      <c r="G110" s="3"/>
      <c r="H110" s="3"/>
      <c r="I110" s="3"/>
    </row>
    <row r="111" spans="1:9" ht="16" x14ac:dyDescent="0.3">
      <c r="A111" s="9">
        <v>304</v>
      </c>
      <c r="B111" s="14" t="s">
        <v>21</v>
      </c>
      <c r="C111" s="11" t="s">
        <v>12</v>
      </c>
      <c r="D111" s="11">
        <v>7.2</v>
      </c>
      <c r="E111" s="12"/>
      <c r="F111" s="13">
        <f>E111*D111</f>
        <v>0</v>
      </c>
      <c r="G111" s="3"/>
      <c r="H111" s="3"/>
      <c r="I111" s="3"/>
    </row>
    <row r="112" spans="1:9" x14ac:dyDescent="0.3">
      <c r="A112" s="21"/>
      <c r="B112" s="115" t="s">
        <v>60</v>
      </c>
      <c r="C112" s="115"/>
      <c r="D112" s="115"/>
      <c r="E112" s="115"/>
      <c r="F112" s="22">
        <f>SUM(F108:F111)</f>
        <v>0</v>
      </c>
      <c r="G112" s="3"/>
      <c r="H112" s="3"/>
      <c r="I112" s="3"/>
    </row>
    <row r="113" spans="1:9" x14ac:dyDescent="0.3">
      <c r="A113" s="4">
        <v>400</v>
      </c>
      <c r="B113" s="5" t="s">
        <v>61</v>
      </c>
      <c r="C113" s="6"/>
      <c r="D113" s="6"/>
      <c r="E113" s="7"/>
      <c r="F113" s="8"/>
      <c r="G113" s="3"/>
      <c r="H113" s="3"/>
      <c r="I113" s="3"/>
    </row>
    <row r="114" spans="1:9" ht="16" x14ac:dyDescent="0.3">
      <c r="A114" s="9">
        <v>401</v>
      </c>
      <c r="B114" s="14" t="s">
        <v>62</v>
      </c>
      <c r="C114" s="11" t="s">
        <v>12</v>
      </c>
      <c r="D114" s="11">
        <v>36</v>
      </c>
      <c r="E114" s="12"/>
      <c r="F114" s="13">
        <f>E114*D114</f>
        <v>0</v>
      </c>
      <c r="G114" s="3"/>
      <c r="H114" s="3"/>
      <c r="I114" s="3"/>
    </row>
    <row r="115" spans="1:9" ht="16" x14ac:dyDescent="0.3">
      <c r="A115" s="9">
        <v>402</v>
      </c>
      <c r="B115" s="10" t="s">
        <v>63</v>
      </c>
      <c r="C115" s="11" t="s">
        <v>18</v>
      </c>
      <c r="D115" s="11">
        <v>0.94</v>
      </c>
      <c r="E115" s="18"/>
      <c r="F115" s="13">
        <f>E115*D115</f>
        <v>0</v>
      </c>
      <c r="G115" s="3"/>
      <c r="H115" s="3"/>
      <c r="I115" s="3"/>
    </row>
    <row r="116" spans="1:9" ht="16" x14ac:dyDescent="0.3">
      <c r="A116" s="9">
        <v>403</v>
      </c>
      <c r="B116" s="10" t="s">
        <v>64</v>
      </c>
      <c r="C116" s="11" t="s">
        <v>12</v>
      </c>
      <c r="D116" s="11">
        <v>83.82</v>
      </c>
      <c r="E116" s="18"/>
      <c r="F116" s="13">
        <f>E116*D116</f>
        <v>0</v>
      </c>
      <c r="G116" s="3"/>
      <c r="H116" s="3"/>
      <c r="I116" s="3"/>
    </row>
    <row r="117" spans="1:9" x14ac:dyDescent="0.3">
      <c r="A117" s="21"/>
      <c r="B117" s="115" t="s">
        <v>26</v>
      </c>
      <c r="C117" s="115"/>
      <c r="D117" s="115"/>
      <c r="E117" s="115"/>
      <c r="F117" s="15">
        <f>SUM(F114:F116)</f>
        <v>0</v>
      </c>
      <c r="G117" s="3"/>
      <c r="H117" s="3"/>
      <c r="I117" s="3"/>
    </row>
    <row r="118" spans="1:9" x14ac:dyDescent="0.3">
      <c r="A118" s="4">
        <v>600</v>
      </c>
      <c r="B118" s="5" t="s">
        <v>65</v>
      </c>
      <c r="C118" s="6"/>
      <c r="D118" s="6"/>
      <c r="E118" s="7"/>
      <c r="F118" s="8"/>
      <c r="G118" s="3"/>
      <c r="H118" s="3"/>
      <c r="I118" s="3"/>
    </row>
    <row r="119" spans="1:9" ht="28" x14ac:dyDescent="0.3">
      <c r="A119" s="9">
        <v>601</v>
      </c>
      <c r="B119" s="16" t="s">
        <v>205</v>
      </c>
      <c r="C119" s="11" t="s">
        <v>25</v>
      </c>
      <c r="D119" s="11">
        <v>2</v>
      </c>
      <c r="E119" s="12"/>
      <c r="F119" s="13">
        <f>E119*D119</f>
        <v>0</v>
      </c>
      <c r="G119" s="3"/>
      <c r="H119" s="3"/>
      <c r="I119" s="3"/>
    </row>
    <row r="120" spans="1:9" x14ac:dyDescent="0.3">
      <c r="A120" s="27"/>
      <c r="B120" s="114" t="s">
        <v>67</v>
      </c>
      <c r="C120" s="114"/>
      <c r="D120" s="114"/>
      <c r="E120" s="114"/>
      <c r="F120" s="15">
        <f>SUM(F119:F119)</f>
        <v>0</v>
      </c>
      <c r="G120" s="3"/>
      <c r="H120" s="3"/>
      <c r="I120" s="3"/>
    </row>
    <row r="121" spans="1:9" x14ac:dyDescent="0.3">
      <c r="A121" s="4">
        <v>800</v>
      </c>
      <c r="B121" s="17" t="s">
        <v>68</v>
      </c>
      <c r="C121" s="6"/>
      <c r="D121" s="6"/>
      <c r="E121" s="28"/>
      <c r="F121" s="23"/>
      <c r="G121" s="3"/>
      <c r="H121" s="3"/>
      <c r="I121" s="3"/>
    </row>
    <row r="122" spans="1:9" ht="42" x14ac:dyDescent="0.3">
      <c r="A122" s="9">
        <v>803</v>
      </c>
      <c r="B122" s="16" t="s">
        <v>52</v>
      </c>
      <c r="C122" s="11" t="s">
        <v>12</v>
      </c>
      <c r="D122" s="11">
        <f>+D116-12*0.35</f>
        <v>79.61999999999999</v>
      </c>
      <c r="E122" s="12"/>
      <c r="F122" s="13">
        <f>E122*D122</f>
        <v>0</v>
      </c>
      <c r="G122" s="3"/>
      <c r="H122" s="3"/>
      <c r="I122" s="3"/>
    </row>
    <row r="123" spans="1:9" ht="16" x14ac:dyDescent="0.3">
      <c r="A123" s="9">
        <v>804</v>
      </c>
      <c r="B123" s="20" t="s">
        <v>69</v>
      </c>
      <c r="C123" s="11" t="s">
        <v>12</v>
      </c>
      <c r="D123" s="11">
        <v>17.04</v>
      </c>
      <c r="E123" s="12"/>
      <c r="F123" s="13">
        <f>E123*D123</f>
        <v>0</v>
      </c>
      <c r="G123" s="3"/>
      <c r="H123" s="3"/>
      <c r="I123" s="3"/>
    </row>
    <row r="124" spans="1:9" x14ac:dyDescent="0.3">
      <c r="A124" s="29"/>
      <c r="B124" s="115" t="s">
        <v>70</v>
      </c>
      <c r="C124" s="115"/>
      <c r="D124" s="115"/>
      <c r="E124" s="115"/>
      <c r="F124" s="30">
        <f>SUM(F122:F123)</f>
        <v>0</v>
      </c>
      <c r="G124" s="3"/>
      <c r="H124" s="3"/>
      <c r="I124" s="3"/>
    </row>
    <row r="125" spans="1:9" x14ac:dyDescent="0.3">
      <c r="A125" s="116" t="s">
        <v>71</v>
      </c>
      <c r="B125" s="117"/>
      <c r="C125" s="118">
        <f>SUM(F124,F120,F117,F112)</f>
        <v>0</v>
      </c>
      <c r="D125" s="119"/>
      <c r="E125" s="119"/>
      <c r="F125" s="120"/>
      <c r="G125" s="3"/>
      <c r="H125" s="3"/>
      <c r="I125" s="3"/>
    </row>
    <row r="126" spans="1:9" x14ac:dyDescent="0.3">
      <c r="A126" s="32"/>
      <c r="B126" s="33"/>
      <c r="C126" s="33"/>
      <c r="D126" s="33"/>
      <c r="E126" s="33"/>
      <c r="F126" s="34"/>
    </row>
    <row r="127" spans="1:9" ht="14.5" thickBot="1" x14ac:dyDescent="0.35">
      <c r="A127" s="35"/>
      <c r="B127" s="36"/>
      <c r="C127" s="36"/>
      <c r="D127" s="36"/>
      <c r="E127" s="36"/>
      <c r="F127" s="37"/>
    </row>
    <row r="128" spans="1:9" ht="17.5" x14ac:dyDescent="0.3">
      <c r="A128" s="130" t="s">
        <v>130</v>
      </c>
      <c r="B128" s="131"/>
      <c r="C128" s="131"/>
      <c r="D128" s="131"/>
      <c r="E128" s="131"/>
      <c r="F128" s="132"/>
    </row>
    <row r="129" spans="1:8" ht="16.5" x14ac:dyDescent="0.3">
      <c r="A129" s="38" t="s">
        <v>131</v>
      </c>
      <c r="B129" s="133" t="s">
        <v>132</v>
      </c>
      <c r="C129" s="134"/>
      <c r="D129" s="135"/>
      <c r="E129" s="2"/>
      <c r="F129" s="39" t="s">
        <v>133</v>
      </c>
    </row>
    <row r="130" spans="1:8" ht="16.5" x14ac:dyDescent="0.3">
      <c r="A130" s="38" t="s">
        <v>6</v>
      </c>
      <c r="B130" s="136" t="str">
        <f>+B3</f>
        <v>TRAVAUX PREPARATOIRES ET INSTALLATION DU CHANTIER</v>
      </c>
      <c r="C130" s="137"/>
      <c r="D130" s="138"/>
      <c r="E130" s="40"/>
      <c r="F130" s="41">
        <f>+C7</f>
        <v>0</v>
      </c>
    </row>
    <row r="131" spans="1:8" ht="16.5" x14ac:dyDescent="0.3">
      <c r="A131" s="38" t="s">
        <v>14</v>
      </c>
      <c r="B131" s="139" t="s">
        <v>77</v>
      </c>
      <c r="C131" s="140"/>
      <c r="D131" s="141"/>
      <c r="E131" s="2"/>
      <c r="F131" s="42">
        <f>+E105</f>
        <v>0</v>
      </c>
    </row>
    <row r="132" spans="1:8" ht="16.5" x14ac:dyDescent="0.3">
      <c r="A132" s="38" t="s">
        <v>55</v>
      </c>
      <c r="B132" s="136" t="str">
        <f>+B106</f>
        <v>CLÔTURE</v>
      </c>
      <c r="C132" s="137"/>
      <c r="D132" s="138"/>
      <c r="E132" s="2"/>
      <c r="F132" s="42">
        <f>+C125</f>
        <v>0</v>
      </c>
    </row>
    <row r="133" spans="1:8" ht="17" thickBot="1" x14ac:dyDescent="0.35">
      <c r="A133" s="127" t="s">
        <v>75</v>
      </c>
      <c r="B133" s="128"/>
      <c r="C133" s="128"/>
      <c r="D133" s="128"/>
      <c r="E133" s="129"/>
      <c r="F133" s="43">
        <f>SUM(F130:F132)</f>
        <v>0</v>
      </c>
    </row>
    <row r="134" spans="1:8" x14ac:dyDescent="0.3">
      <c r="H134" s="44"/>
    </row>
  </sheetData>
  <mergeCells count="28">
    <mergeCell ref="A133:E133"/>
    <mergeCell ref="E105:F105"/>
    <mergeCell ref="A128:F128"/>
    <mergeCell ref="B129:D129"/>
    <mergeCell ref="B130:D130"/>
    <mergeCell ref="B131:D131"/>
    <mergeCell ref="B132:D132"/>
    <mergeCell ref="A125:B125"/>
    <mergeCell ref="C125:F125"/>
    <mergeCell ref="B112:E112"/>
    <mergeCell ref="B117:E117"/>
    <mergeCell ref="B120:E120"/>
    <mergeCell ref="A1:F1"/>
    <mergeCell ref="A7:B7"/>
    <mergeCell ref="C7:F7"/>
    <mergeCell ref="B54:D54"/>
    <mergeCell ref="B124:E124"/>
    <mergeCell ref="B13:D13"/>
    <mergeCell ref="B20:D20"/>
    <mergeCell ref="B29:D29"/>
    <mergeCell ref="B38:D38"/>
    <mergeCell ref="B48:D48"/>
    <mergeCell ref="B76:D76"/>
    <mergeCell ref="B95:D95"/>
    <mergeCell ref="B100:D100"/>
    <mergeCell ref="B104:D104"/>
    <mergeCell ref="A105:B105"/>
    <mergeCell ref="C105:D10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tabSelected="1" workbookViewId="0">
      <selection activeCell="E13" sqref="E13"/>
    </sheetView>
  </sheetViews>
  <sheetFormatPr baseColWidth="10" defaultColWidth="9.08984375" defaultRowHeight="14" x14ac:dyDescent="0.3"/>
  <cols>
    <col min="1" max="1" width="8.453125" style="1" customWidth="1"/>
    <col min="2" max="2" width="28.90625" style="1" customWidth="1"/>
    <col min="3" max="4" width="11.54296875" style="1" customWidth="1"/>
    <col min="5" max="6" width="17.36328125" style="1" customWidth="1"/>
    <col min="7" max="257" width="9.08984375" style="1"/>
    <col min="258" max="258" width="28.90625" style="1" customWidth="1"/>
    <col min="259" max="260" width="11.54296875" style="1" customWidth="1"/>
    <col min="261" max="262" width="17.36328125" style="1" customWidth="1"/>
    <col min="263" max="513" width="9.08984375" style="1"/>
    <col min="514" max="514" width="28.90625" style="1" customWidth="1"/>
    <col min="515" max="516" width="11.54296875" style="1" customWidth="1"/>
    <col min="517" max="518" width="17.36328125" style="1" customWidth="1"/>
    <col min="519" max="769" width="9.08984375" style="1"/>
    <col min="770" max="770" width="28.90625" style="1" customWidth="1"/>
    <col min="771" max="772" width="11.54296875" style="1" customWidth="1"/>
    <col min="773" max="774" width="17.36328125" style="1" customWidth="1"/>
    <col min="775" max="1025" width="9.08984375" style="1"/>
    <col min="1026" max="1026" width="28.90625" style="1" customWidth="1"/>
    <col min="1027" max="1028" width="11.54296875" style="1" customWidth="1"/>
    <col min="1029" max="1030" width="17.36328125" style="1" customWidth="1"/>
    <col min="1031" max="1281" width="9.08984375" style="1"/>
    <col min="1282" max="1282" width="28.90625" style="1" customWidth="1"/>
    <col min="1283" max="1284" width="11.54296875" style="1" customWidth="1"/>
    <col min="1285" max="1286" width="17.36328125" style="1" customWidth="1"/>
    <col min="1287" max="1537" width="9.08984375" style="1"/>
    <col min="1538" max="1538" width="28.90625" style="1" customWidth="1"/>
    <col min="1539" max="1540" width="11.54296875" style="1" customWidth="1"/>
    <col min="1541" max="1542" width="17.36328125" style="1" customWidth="1"/>
    <col min="1543" max="1793" width="9.08984375" style="1"/>
    <col min="1794" max="1794" width="28.90625" style="1" customWidth="1"/>
    <col min="1795" max="1796" width="11.54296875" style="1" customWidth="1"/>
    <col min="1797" max="1798" width="17.36328125" style="1" customWidth="1"/>
    <col min="1799" max="2049" width="9.08984375" style="1"/>
    <col min="2050" max="2050" width="28.90625" style="1" customWidth="1"/>
    <col min="2051" max="2052" width="11.54296875" style="1" customWidth="1"/>
    <col min="2053" max="2054" width="17.36328125" style="1" customWidth="1"/>
    <col min="2055" max="2305" width="9.08984375" style="1"/>
    <col min="2306" max="2306" width="28.90625" style="1" customWidth="1"/>
    <col min="2307" max="2308" width="11.54296875" style="1" customWidth="1"/>
    <col min="2309" max="2310" width="17.36328125" style="1" customWidth="1"/>
    <col min="2311" max="2561" width="9.08984375" style="1"/>
    <col min="2562" max="2562" width="28.90625" style="1" customWidth="1"/>
    <col min="2563" max="2564" width="11.54296875" style="1" customWidth="1"/>
    <col min="2565" max="2566" width="17.36328125" style="1" customWidth="1"/>
    <col min="2567" max="2817" width="9.08984375" style="1"/>
    <col min="2818" max="2818" width="28.90625" style="1" customWidth="1"/>
    <col min="2819" max="2820" width="11.54296875" style="1" customWidth="1"/>
    <col min="2821" max="2822" width="17.36328125" style="1" customWidth="1"/>
    <col min="2823" max="3073" width="9.08984375" style="1"/>
    <col min="3074" max="3074" width="28.90625" style="1" customWidth="1"/>
    <col min="3075" max="3076" width="11.54296875" style="1" customWidth="1"/>
    <col min="3077" max="3078" width="17.36328125" style="1" customWidth="1"/>
    <col min="3079" max="3329" width="9.08984375" style="1"/>
    <col min="3330" max="3330" width="28.90625" style="1" customWidth="1"/>
    <col min="3331" max="3332" width="11.54296875" style="1" customWidth="1"/>
    <col min="3333" max="3334" width="17.36328125" style="1" customWidth="1"/>
    <col min="3335" max="3585" width="9.08984375" style="1"/>
    <col min="3586" max="3586" width="28.90625" style="1" customWidth="1"/>
    <col min="3587" max="3588" width="11.54296875" style="1" customWidth="1"/>
    <col min="3589" max="3590" width="17.36328125" style="1" customWidth="1"/>
    <col min="3591" max="3841" width="9.08984375" style="1"/>
    <col min="3842" max="3842" width="28.90625" style="1" customWidth="1"/>
    <col min="3843" max="3844" width="11.54296875" style="1" customWidth="1"/>
    <col min="3845" max="3846" width="17.36328125" style="1" customWidth="1"/>
    <col min="3847" max="4097" width="9.08984375" style="1"/>
    <col min="4098" max="4098" width="28.90625" style="1" customWidth="1"/>
    <col min="4099" max="4100" width="11.54296875" style="1" customWidth="1"/>
    <col min="4101" max="4102" width="17.36328125" style="1" customWidth="1"/>
    <col min="4103" max="4353" width="9.08984375" style="1"/>
    <col min="4354" max="4354" width="28.90625" style="1" customWidth="1"/>
    <col min="4355" max="4356" width="11.54296875" style="1" customWidth="1"/>
    <col min="4357" max="4358" width="17.36328125" style="1" customWidth="1"/>
    <col min="4359" max="4609" width="9.08984375" style="1"/>
    <col min="4610" max="4610" width="28.90625" style="1" customWidth="1"/>
    <col min="4611" max="4612" width="11.54296875" style="1" customWidth="1"/>
    <col min="4613" max="4614" width="17.36328125" style="1" customWidth="1"/>
    <col min="4615" max="4865" width="9.08984375" style="1"/>
    <col min="4866" max="4866" width="28.90625" style="1" customWidth="1"/>
    <col min="4867" max="4868" width="11.54296875" style="1" customWidth="1"/>
    <col min="4869" max="4870" width="17.36328125" style="1" customWidth="1"/>
    <col min="4871" max="5121" width="9.08984375" style="1"/>
    <col min="5122" max="5122" width="28.90625" style="1" customWidth="1"/>
    <col min="5123" max="5124" width="11.54296875" style="1" customWidth="1"/>
    <col min="5125" max="5126" width="17.36328125" style="1" customWidth="1"/>
    <col min="5127" max="5377" width="9.08984375" style="1"/>
    <col min="5378" max="5378" width="28.90625" style="1" customWidth="1"/>
    <col min="5379" max="5380" width="11.54296875" style="1" customWidth="1"/>
    <col min="5381" max="5382" width="17.36328125" style="1" customWidth="1"/>
    <col min="5383" max="5633" width="9.08984375" style="1"/>
    <col min="5634" max="5634" width="28.90625" style="1" customWidth="1"/>
    <col min="5635" max="5636" width="11.54296875" style="1" customWidth="1"/>
    <col min="5637" max="5638" width="17.36328125" style="1" customWidth="1"/>
    <col min="5639" max="5889" width="9.08984375" style="1"/>
    <col min="5890" max="5890" width="28.90625" style="1" customWidth="1"/>
    <col min="5891" max="5892" width="11.54296875" style="1" customWidth="1"/>
    <col min="5893" max="5894" width="17.36328125" style="1" customWidth="1"/>
    <col min="5895" max="6145" width="9.08984375" style="1"/>
    <col min="6146" max="6146" width="28.90625" style="1" customWidth="1"/>
    <col min="6147" max="6148" width="11.54296875" style="1" customWidth="1"/>
    <col min="6149" max="6150" width="17.36328125" style="1" customWidth="1"/>
    <col min="6151" max="6401" width="9.08984375" style="1"/>
    <col min="6402" max="6402" width="28.90625" style="1" customWidth="1"/>
    <col min="6403" max="6404" width="11.54296875" style="1" customWidth="1"/>
    <col min="6405" max="6406" width="17.36328125" style="1" customWidth="1"/>
    <col min="6407" max="6657" width="9.08984375" style="1"/>
    <col min="6658" max="6658" width="28.90625" style="1" customWidth="1"/>
    <col min="6659" max="6660" width="11.54296875" style="1" customWidth="1"/>
    <col min="6661" max="6662" width="17.36328125" style="1" customWidth="1"/>
    <col min="6663" max="6913" width="9.08984375" style="1"/>
    <col min="6914" max="6914" width="28.90625" style="1" customWidth="1"/>
    <col min="6915" max="6916" width="11.54296875" style="1" customWidth="1"/>
    <col min="6917" max="6918" width="17.36328125" style="1" customWidth="1"/>
    <col min="6919" max="7169" width="9.08984375" style="1"/>
    <col min="7170" max="7170" width="28.90625" style="1" customWidth="1"/>
    <col min="7171" max="7172" width="11.54296875" style="1" customWidth="1"/>
    <col min="7173" max="7174" width="17.36328125" style="1" customWidth="1"/>
    <col min="7175" max="7425" width="9.08984375" style="1"/>
    <col min="7426" max="7426" width="28.90625" style="1" customWidth="1"/>
    <col min="7427" max="7428" width="11.54296875" style="1" customWidth="1"/>
    <col min="7429" max="7430" width="17.36328125" style="1" customWidth="1"/>
    <col min="7431" max="7681" width="9.08984375" style="1"/>
    <col min="7682" max="7682" width="28.90625" style="1" customWidth="1"/>
    <col min="7683" max="7684" width="11.54296875" style="1" customWidth="1"/>
    <col min="7685" max="7686" width="17.36328125" style="1" customWidth="1"/>
    <col min="7687" max="7937" width="9.08984375" style="1"/>
    <col min="7938" max="7938" width="28.90625" style="1" customWidth="1"/>
    <col min="7939" max="7940" width="11.54296875" style="1" customWidth="1"/>
    <col min="7941" max="7942" width="17.36328125" style="1" customWidth="1"/>
    <col min="7943" max="8193" width="9.08984375" style="1"/>
    <col min="8194" max="8194" width="28.90625" style="1" customWidth="1"/>
    <col min="8195" max="8196" width="11.54296875" style="1" customWidth="1"/>
    <col min="8197" max="8198" width="17.36328125" style="1" customWidth="1"/>
    <col min="8199" max="8449" width="9.08984375" style="1"/>
    <col min="8450" max="8450" width="28.90625" style="1" customWidth="1"/>
    <col min="8451" max="8452" width="11.54296875" style="1" customWidth="1"/>
    <col min="8453" max="8454" width="17.36328125" style="1" customWidth="1"/>
    <col min="8455" max="8705" width="9.08984375" style="1"/>
    <col min="8706" max="8706" width="28.90625" style="1" customWidth="1"/>
    <col min="8707" max="8708" width="11.54296875" style="1" customWidth="1"/>
    <col min="8709" max="8710" width="17.36328125" style="1" customWidth="1"/>
    <col min="8711" max="8961" width="9.08984375" style="1"/>
    <col min="8962" max="8962" width="28.90625" style="1" customWidth="1"/>
    <col min="8963" max="8964" width="11.54296875" style="1" customWidth="1"/>
    <col min="8965" max="8966" width="17.36328125" style="1" customWidth="1"/>
    <col min="8967" max="9217" width="9.08984375" style="1"/>
    <col min="9218" max="9218" width="28.90625" style="1" customWidth="1"/>
    <col min="9219" max="9220" width="11.54296875" style="1" customWidth="1"/>
    <col min="9221" max="9222" width="17.36328125" style="1" customWidth="1"/>
    <col min="9223" max="9473" width="9.08984375" style="1"/>
    <col min="9474" max="9474" width="28.90625" style="1" customWidth="1"/>
    <col min="9475" max="9476" width="11.54296875" style="1" customWidth="1"/>
    <col min="9477" max="9478" width="17.36328125" style="1" customWidth="1"/>
    <col min="9479" max="9729" width="9.08984375" style="1"/>
    <col min="9730" max="9730" width="28.90625" style="1" customWidth="1"/>
    <col min="9731" max="9732" width="11.54296875" style="1" customWidth="1"/>
    <col min="9733" max="9734" width="17.36328125" style="1" customWidth="1"/>
    <col min="9735" max="9985" width="9.08984375" style="1"/>
    <col min="9986" max="9986" width="28.90625" style="1" customWidth="1"/>
    <col min="9987" max="9988" width="11.54296875" style="1" customWidth="1"/>
    <col min="9989" max="9990" width="17.36328125" style="1" customWidth="1"/>
    <col min="9991" max="10241" width="9.08984375" style="1"/>
    <col min="10242" max="10242" width="28.90625" style="1" customWidth="1"/>
    <col min="10243" max="10244" width="11.54296875" style="1" customWidth="1"/>
    <col min="10245" max="10246" width="17.36328125" style="1" customWidth="1"/>
    <col min="10247" max="10497" width="9.08984375" style="1"/>
    <col min="10498" max="10498" width="28.90625" style="1" customWidth="1"/>
    <col min="10499" max="10500" width="11.54296875" style="1" customWidth="1"/>
    <col min="10501" max="10502" width="17.36328125" style="1" customWidth="1"/>
    <col min="10503" max="10753" width="9.08984375" style="1"/>
    <col min="10754" max="10754" width="28.90625" style="1" customWidth="1"/>
    <col min="10755" max="10756" width="11.54296875" style="1" customWidth="1"/>
    <col min="10757" max="10758" width="17.36328125" style="1" customWidth="1"/>
    <col min="10759" max="11009" width="9.08984375" style="1"/>
    <col min="11010" max="11010" width="28.90625" style="1" customWidth="1"/>
    <col min="11011" max="11012" width="11.54296875" style="1" customWidth="1"/>
    <col min="11013" max="11014" width="17.36328125" style="1" customWidth="1"/>
    <col min="11015" max="11265" width="9.08984375" style="1"/>
    <col min="11266" max="11266" width="28.90625" style="1" customWidth="1"/>
    <col min="11267" max="11268" width="11.54296875" style="1" customWidth="1"/>
    <col min="11269" max="11270" width="17.36328125" style="1" customWidth="1"/>
    <col min="11271" max="11521" width="9.08984375" style="1"/>
    <col min="11522" max="11522" width="28.90625" style="1" customWidth="1"/>
    <col min="11523" max="11524" width="11.54296875" style="1" customWidth="1"/>
    <col min="11525" max="11526" width="17.36328125" style="1" customWidth="1"/>
    <col min="11527" max="11777" width="9.08984375" style="1"/>
    <col min="11778" max="11778" width="28.90625" style="1" customWidth="1"/>
    <col min="11779" max="11780" width="11.54296875" style="1" customWidth="1"/>
    <col min="11781" max="11782" width="17.36328125" style="1" customWidth="1"/>
    <col min="11783" max="12033" width="9.08984375" style="1"/>
    <col min="12034" max="12034" width="28.90625" style="1" customWidth="1"/>
    <col min="12035" max="12036" width="11.54296875" style="1" customWidth="1"/>
    <col min="12037" max="12038" width="17.36328125" style="1" customWidth="1"/>
    <col min="12039" max="12289" width="9.08984375" style="1"/>
    <col min="12290" max="12290" width="28.90625" style="1" customWidth="1"/>
    <col min="12291" max="12292" width="11.54296875" style="1" customWidth="1"/>
    <col min="12293" max="12294" width="17.36328125" style="1" customWidth="1"/>
    <col min="12295" max="12545" width="9.08984375" style="1"/>
    <col min="12546" max="12546" width="28.90625" style="1" customWidth="1"/>
    <col min="12547" max="12548" width="11.54296875" style="1" customWidth="1"/>
    <col min="12549" max="12550" width="17.36328125" style="1" customWidth="1"/>
    <col min="12551" max="12801" width="9.08984375" style="1"/>
    <col min="12802" max="12802" width="28.90625" style="1" customWidth="1"/>
    <col min="12803" max="12804" width="11.54296875" style="1" customWidth="1"/>
    <col min="12805" max="12806" width="17.36328125" style="1" customWidth="1"/>
    <col min="12807" max="13057" width="9.08984375" style="1"/>
    <col min="13058" max="13058" width="28.90625" style="1" customWidth="1"/>
    <col min="13059" max="13060" width="11.54296875" style="1" customWidth="1"/>
    <col min="13061" max="13062" width="17.36328125" style="1" customWidth="1"/>
    <col min="13063" max="13313" width="9.08984375" style="1"/>
    <col min="13314" max="13314" width="28.90625" style="1" customWidth="1"/>
    <col min="13315" max="13316" width="11.54296875" style="1" customWidth="1"/>
    <col min="13317" max="13318" width="17.36328125" style="1" customWidth="1"/>
    <col min="13319" max="13569" width="9.08984375" style="1"/>
    <col min="13570" max="13570" width="28.90625" style="1" customWidth="1"/>
    <col min="13571" max="13572" width="11.54296875" style="1" customWidth="1"/>
    <col min="13573" max="13574" width="17.36328125" style="1" customWidth="1"/>
    <col min="13575" max="13825" width="9.08984375" style="1"/>
    <col min="13826" max="13826" width="28.90625" style="1" customWidth="1"/>
    <col min="13827" max="13828" width="11.54296875" style="1" customWidth="1"/>
    <col min="13829" max="13830" width="17.36328125" style="1" customWidth="1"/>
    <col min="13831" max="14081" width="9.08984375" style="1"/>
    <col min="14082" max="14082" width="28.90625" style="1" customWidth="1"/>
    <col min="14083" max="14084" width="11.54296875" style="1" customWidth="1"/>
    <col min="14085" max="14086" width="17.36328125" style="1" customWidth="1"/>
    <col min="14087" max="14337" width="9.08984375" style="1"/>
    <col min="14338" max="14338" width="28.90625" style="1" customWidth="1"/>
    <col min="14339" max="14340" width="11.54296875" style="1" customWidth="1"/>
    <col min="14341" max="14342" width="17.36328125" style="1" customWidth="1"/>
    <col min="14343" max="14593" width="9.08984375" style="1"/>
    <col min="14594" max="14594" width="28.90625" style="1" customWidth="1"/>
    <col min="14595" max="14596" width="11.54296875" style="1" customWidth="1"/>
    <col min="14597" max="14598" width="17.36328125" style="1" customWidth="1"/>
    <col min="14599" max="14849" width="9.08984375" style="1"/>
    <col min="14850" max="14850" width="28.90625" style="1" customWidth="1"/>
    <col min="14851" max="14852" width="11.54296875" style="1" customWidth="1"/>
    <col min="14853" max="14854" width="17.36328125" style="1" customWidth="1"/>
    <col min="14855" max="15105" width="9.08984375" style="1"/>
    <col min="15106" max="15106" width="28.90625" style="1" customWidth="1"/>
    <col min="15107" max="15108" width="11.54296875" style="1" customWidth="1"/>
    <col min="15109" max="15110" width="17.36328125" style="1" customWidth="1"/>
    <col min="15111" max="15361" width="9.08984375" style="1"/>
    <col min="15362" max="15362" width="28.90625" style="1" customWidth="1"/>
    <col min="15363" max="15364" width="11.54296875" style="1" customWidth="1"/>
    <col min="15365" max="15366" width="17.36328125" style="1" customWidth="1"/>
    <col min="15367" max="15617" width="9.08984375" style="1"/>
    <col min="15618" max="15618" width="28.90625" style="1" customWidth="1"/>
    <col min="15619" max="15620" width="11.54296875" style="1" customWidth="1"/>
    <col min="15621" max="15622" width="17.36328125" style="1" customWidth="1"/>
    <col min="15623" max="15873" width="9.08984375" style="1"/>
    <col min="15874" max="15874" width="28.90625" style="1" customWidth="1"/>
    <col min="15875" max="15876" width="11.54296875" style="1" customWidth="1"/>
    <col min="15877" max="15878" width="17.36328125" style="1" customWidth="1"/>
    <col min="15879" max="16129" width="9.08984375" style="1"/>
    <col min="16130" max="16130" width="28.90625" style="1" customWidth="1"/>
    <col min="16131" max="16132" width="11.54296875" style="1" customWidth="1"/>
    <col min="16133" max="16134" width="17.36328125" style="1" customWidth="1"/>
    <col min="16135" max="16384" width="9.08984375" style="1"/>
  </cols>
  <sheetData>
    <row r="1" spans="1:6" ht="42.65" customHeight="1" thickBot="1" x14ac:dyDescent="0.35">
      <c r="A1" s="148" t="s">
        <v>197</v>
      </c>
      <c r="B1" s="149"/>
      <c r="C1" s="149"/>
      <c r="D1" s="149"/>
      <c r="E1" s="149"/>
      <c r="F1" s="150"/>
    </row>
    <row r="2" spans="1:6" ht="42.5" thickBot="1" x14ac:dyDescent="0.35">
      <c r="A2" s="74" t="s">
        <v>0</v>
      </c>
      <c r="B2" s="75" t="s">
        <v>146</v>
      </c>
      <c r="C2" s="75" t="s">
        <v>147</v>
      </c>
      <c r="D2" s="75" t="s">
        <v>148</v>
      </c>
      <c r="E2" s="75" t="s">
        <v>149</v>
      </c>
      <c r="F2" s="75" t="s">
        <v>150</v>
      </c>
    </row>
    <row r="3" spans="1:6" ht="14.25" customHeight="1" thickBot="1" x14ac:dyDescent="0.35">
      <c r="A3" s="76"/>
      <c r="B3" s="77"/>
      <c r="C3" s="78"/>
      <c r="D3" s="78"/>
      <c r="E3" s="78"/>
      <c r="F3" s="78"/>
    </row>
    <row r="4" spans="1:6" ht="29.25" customHeight="1" thickBot="1" x14ac:dyDescent="0.35">
      <c r="A4" s="79"/>
      <c r="B4" s="80" t="s">
        <v>151</v>
      </c>
      <c r="C4" s="81"/>
      <c r="D4" s="151" t="s">
        <v>152</v>
      </c>
      <c r="E4" s="152"/>
      <c r="F4" s="82"/>
    </row>
    <row r="5" spans="1:6" ht="28.5" thickBot="1" x14ac:dyDescent="0.35">
      <c r="A5" s="142" t="s">
        <v>153</v>
      </c>
      <c r="B5" s="83" t="s">
        <v>154</v>
      </c>
      <c r="C5" s="83" t="s">
        <v>155</v>
      </c>
      <c r="D5" s="83" t="s">
        <v>156</v>
      </c>
      <c r="E5" s="83" t="s">
        <v>157</v>
      </c>
      <c r="F5" s="83" t="s">
        <v>158</v>
      </c>
    </row>
    <row r="6" spans="1:6" ht="14.5" thickBot="1" x14ac:dyDescent="0.35">
      <c r="A6" s="143"/>
      <c r="B6" s="84" t="s">
        <v>159</v>
      </c>
      <c r="C6" s="85"/>
      <c r="D6" s="86"/>
      <c r="E6" s="85"/>
      <c r="F6" s="87">
        <f>+C6*D6*E6</f>
        <v>0</v>
      </c>
    </row>
    <row r="7" spans="1:6" ht="28.5" thickBot="1" x14ac:dyDescent="0.35">
      <c r="A7" s="143"/>
      <c r="B7" s="84" t="s">
        <v>160</v>
      </c>
      <c r="C7" s="85"/>
      <c r="D7" s="86"/>
      <c r="E7" s="85"/>
      <c r="F7" s="87">
        <f>+C7*D7*E7</f>
        <v>0</v>
      </c>
    </row>
    <row r="8" spans="1:6" ht="28.5" thickBot="1" x14ac:dyDescent="0.35">
      <c r="A8" s="143"/>
      <c r="B8" s="84" t="s">
        <v>161</v>
      </c>
      <c r="C8" s="85"/>
      <c r="D8" s="88"/>
      <c r="E8" s="85"/>
      <c r="F8" s="87">
        <f>22.5/100*(F6+F7)</f>
        <v>0</v>
      </c>
    </row>
    <row r="9" spans="1:6" ht="14.5" thickBot="1" x14ac:dyDescent="0.35">
      <c r="A9" s="144"/>
      <c r="B9" s="89" t="s">
        <v>162</v>
      </c>
      <c r="C9" s="90"/>
      <c r="D9" s="91"/>
      <c r="E9" s="90"/>
      <c r="F9" s="92">
        <f>+F6+F7+F8</f>
        <v>0</v>
      </c>
    </row>
    <row r="10" spans="1:6" ht="28.5" thickBot="1" x14ac:dyDescent="0.35">
      <c r="A10" s="142" t="s">
        <v>163</v>
      </c>
      <c r="B10" s="83" t="s">
        <v>154</v>
      </c>
      <c r="C10" s="83" t="s">
        <v>155</v>
      </c>
      <c r="D10" s="83" t="s">
        <v>156</v>
      </c>
      <c r="E10" s="83" t="s">
        <v>157</v>
      </c>
      <c r="F10" s="83" t="s">
        <v>158</v>
      </c>
    </row>
    <row r="11" spans="1:6" ht="14.5" thickBot="1" x14ac:dyDescent="0.35">
      <c r="A11" s="143"/>
      <c r="B11" s="84" t="s">
        <v>164</v>
      </c>
      <c r="C11" s="85"/>
      <c r="D11" s="88"/>
      <c r="E11" s="85"/>
      <c r="F11" s="87">
        <f>+C11*D11*E11</f>
        <v>0</v>
      </c>
    </row>
    <row r="12" spans="1:6" ht="14.5" thickBot="1" x14ac:dyDescent="0.35">
      <c r="A12" s="143"/>
      <c r="B12" s="84" t="s">
        <v>165</v>
      </c>
      <c r="C12" s="85"/>
      <c r="D12" s="88"/>
      <c r="E12" s="85"/>
      <c r="F12" s="87">
        <f>+C12*D12*E12</f>
        <v>0</v>
      </c>
    </row>
    <row r="13" spans="1:6" ht="14.5" thickBot="1" x14ac:dyDescent="0.35">
      <c r="A13" s="143"/>
      <c r="B13" s="84"/>
      <c r="C13" s="85"/>
      <c r="D13" s="88"/>
      <c r="E13" s="85"/>
      <c r="F13" s="87"/>
    </row>
    <row r="14" spans="1:6" ht="28.5" thickBot="1" x14ac:dyDescent="0.35">
      <c r="A14" s="143"/>
      <c r="B14" s="89" t="s">
        <v>166</v>
      </c>
      <c r="C14" s="90"/>
      <c r="D14" s="91"/>
      <c r="E14" s="90"/>
      <c r="F14" s="92">
        <f>+F11+F12+F13</f>
        <v>0</v>
      </c>
    </row>
    <row r="15" spans="1:6" ht="14.5" thickBot="1" x14ac:dyDescent="0.35">
      <c r="A15" s="144"/>
      <c r="B15" s="145" t="s">
        <v>167</v>
      </c>
      <c r="C15" s="146"/>
      <c r="D15" s="146"/>
      <c r="E15" s="147"/>
      <c r="F15" s="93">
        <f>+F9+F14</f>
        <v>0</v>
      </c>
    </row>
    <row r="16" spans="1:6" ht="28.5" thickBot="1" x14ac:dyDescent="0.35">
      <c r="A16" s="142" t="s">
        <v>168</v>
      </c>
      <c r="B16" s="83" t="s">
        <v>169</v>
      </c>
      <c r="C16" s="83" t="s">
        <v>155</v>
      </c>
      <c r="D16" s="83" t="s">
        <v>170</v>
      </c>
      <c r="E16" s="83" t="s">
        <v>171</v>
      </c>
      <c r="F16" s="83" t="s">
        <v>172</v>
      </c>
    </row>
    <row r="17" spans="1:6" ht="14.5" thickBot="1" x14ac:dyDescent="0.35">
      <c r="A17" s="143"/>
      <c r="B17" s="84"/>
      <c r="C17" s="85"/>
      <c r="D17" s="88"/>
      <c r="E17" s="85"/>
      <c r="F17" s="87">
        <f>+C17*D17*E17</f>
        <v>0</v>
      </c>
    </row>
    <row r="18" spans="1:6" ht="14.5" thickBot="1" x14ac:dyDescent="0.35">
      <c r="A18" s="143"/>
      <c r="B18" s="84"/>
      <c r="C18" s="85"/>
      <c r="D18" s="88"/>
      <c r="E18" s="85"/>
      <c r="F18" s="87">
        <f>+C18*D18*E18</f>
        <v>0</v>
      </c>
    </row>
    <row r="19" spans="1:6" ht="14.5" thickBot="1" x14ac:dyDescent="0.35">
      <c r="A19" s="143"/>
      <c r="B19" s="84"/>
      <c r="C19" s="85"/>
      <c r="D19" s="88"/>
      <c r="E19" s="85"/>
      <c r="F19" s="87">
        <f>+C19*D19*E19</f>
        <v>0</v>
      </c>
    </row>
    <row r="20" spans="1:6" ht="14.5" thickBot="1" x14ac:dyDescent="0.35">
      <c r="A20" s="144"/>
      <c r="B20" s="145" t="s">
        <v>173</v>
      </c>
      <c r="C20" s="146"/>
      <c r="D20" s="146"/>
      <c r="E20" s="147"/>
      <c r="F20" s="93">
        <f>SUM(F17:F19)</f>
        <v>0</v>
      </c>
    </row>
    <row r="21" spans="1:6" ht="28.5" thickBot="1" x14ac:dyDescent="0.35">
      <c r="A21" s="142" t="s">
        <v>174</v>
      </c>
      <c r="B21" s="94" t="s">
        <v>169</v>
      </c>
      <c r="C21" s="83" t="s">
        <v>175</v>
      </c>
      <c r="D21" s="83" t="s">
        <v>176</v>
      </c>
      <c r="E21" s="83" t="s">
        <v>177</v>
      </c>
      <c r="F21" s="83" t="s">
        <v>172</v>
      </c>
    </row>
    <row r="22" spans="1:6" ht="14.5" thickBot="1" x14ac:dyDescent="0.35">
      <c r="A22" s="143"/>
      <c r="B22" s="84"/>
      <c r="C22" s="85"/>
      <c r="D22" s="88"/>
      <c r="E22" s="85"/>
      <c r="F22" s="87">
        <f>+C22*D22*E22</f>
        <v>0</v>
      </c>
    </row>
    <row r="23" spans="1:6" ht="14.5" thickBot="1" x14ac:dyDescent="0.35">
      <c r="A23" s="143"/>
      <c r="B23" s="84"/>
      <c r="C23" s="95"/>
      <c r="D23" s="96"/>
      <c r="E23" s="95"/>
      <c r="F23" s="87">
        <f>+C23*D23*E23</f>
        <v>0</v>
      </c>
    </row>
    <row r="24" spans="1:6" ht="14.5" thickBot="1" x14ac:dyDescent="0.35">
      <c r="A24" s="143"/>
      <c r="B24" s="84"/>
      <c r="C24" s="97"/>
      <c r="D24" s="96"/>
      <c r="E24" s="95"/>
      <c r="F24" s="87">
        <f>+C24*D24*E24</f>
        <v>0</v>
      </c>
    </row>
    <row r="25" spans="1:6" ht="14.5" thickBot="1" x14ac:dyDescent="0.35">
      <c r="A25" s="144"/>
      <c r="B25" s="145" t="s">
        <v>178</v>
      </c>
      <c r="C25" s="146"/>
      <c r="D25" s="146"/>
      <c r="E25" s="147"/>
      <c r="F25" s="93">
        <f>SUM(F22:F24)</f>
        <v>0</v>
      </c>
    </row>
    <row r="26" spans="1:6" ht="14.5" thickBot="1" x14ac:dyDescent="0.35">
      <c r="A26" s="98" t="s">
        <v>72</v>
      </c>
      <c r="B26" s="159" t="s">
        <v>179</v>
      </c>
      <c r="C26" s="160"/>
      <c r="D26" s="161"/>
      <c r="E26" s="83" t="s">
        <v>180</v>
      </c>
      <c r="F26" s="99">
        <f>+F25+F20+F15</f>
        <v>0</v>
      </c>
    </row>
    <row r="27" spans="1:6" ht="14.5" thickBot="1" x14ac:dyDescent="0.35">
      <c r="A27" s="98" t="s">
        <v>74</v>
      </c>
      <c r="B27" s="153" t="s">
        <v>181</v>
      </c>
      <c r="C27" s="154"/>
      <c r="D27" s="155"/>
      <c r="E27" s="97" t="s">
        <v>182</v>
      </c>
      <c r="F27" s="100">
        <f>0.1*F26</f>
        <v>0</v>
      </c>
    </row>
    <row r="28" spans="1:6" ht="14.5" thickBot="1" x14ac:dyDescent="0.35">
      <c r="A28" s="98" t="s">
        <v>76</v>
      </c>
      <c r="B28" s="153" t="s">
        <v>183</v>
      </c>
      <c r="C28" s="154"/>
      <c r="D28" s="155"/>
      <c r="E28" s="97" t="s">
        <v>184</v>
      </c>
      <c r="F28" s="100">
        <f>0.08*F26</f>
        <v>0</v>
      </c>
    </row>
    <row r="29" spans="1:6" ht="14.5" thickBot="1" x14ac:dyDescent="0.35">
      <c r="A29" s="98" t="s">
        <v>185</v>
      </c>
      <c r="B29" s="159" t="s">
        <v>186</v>
      </c>
      <c r="C29" s="160"/>
      <c r="D29" s="161"/>
      <c r="E29" s="83" t="s">
        <v>187</v>
      </c>
      <c r="F29" s="99">
        <f>+F26+F27+F28</f>
        <v>0</v>
      </c>
    </row>
    <row r="30" spans="1:6" ht="14.5" thickBot="1" x14ac:dyDescent="0.35">
      <c r="A30" s="98" t="s">
        <v>188</v>
      </c>
      <c r="B30" s="153" t="s">
        <v>189</v>
      </c>
      <c r="C30" s="154"/>
      <c r="D30" s="155"/>
      <c r="E30" s="97" t="s">
        <v>190</v>
      </c>
      <c r="F30" s="101">
        <f>+F29*0.1</f>
        <v>0</v>
      </c>
    </row>
    <row r="31" spans="1:6" ht="14.5" thickBot="1" x14ac:dyDescent="0.35">
      <c r="A31" s="98" t="s">
        <v>191</v>
      </c>
      <c r="B31" s="153" t="s">
        <v>192</v>
      </c>
      <c r="C31" s="154"/>
      <c r="D31" s="155"/>
      <c r="E31" s="83" t="s">
        <v>193</v>
      </c>
      <c r="F31" s="99">
        <f>+F29+F30</f>
        <v>0</v>
      </c>
    </row>
    <row r="32" spans="1:6" ht="14.5" thickBot="1" x14ac:dyDescent="0.35">
      <c r="A32" s="102" t="s">
        <v>194</v>
      </c>
      <c r="B32" s="156" t="s">
        <v>195</v>
      </c>
      <c r="C32" s="157"/>
      <c r="D32" s="158"/>
      <c r="E32" s="89" t="s">
        <v>196</v>
      </c>
      <c r="F32" s="103" t="e">
        <f>+F31/D3</f>
        <v>#DIV/0!</v>
      </c>
    </row>
  </sheetData>
  <mergeCells count="16">
    <mergeCell ref="B30:D30"/>
    <mergeCell ref="B31:D31"/>
    <mergeCell ref="B32:D32"/>
    <mergeCell ref="A21:A25"/>
    <mergeCell ref="B25:E25"/>
    <mergeCell ref="B26:D26"/>
    <mergeCell ref="B27:D27"/>
    <mergeCell ref="B28:D28"/>
    <mergeCell ref="B29:D29"/>
    <mergeCell ref="A16:A20"/>
    <mergeCell ref="B20:E20"/>
    <mergeCell ref="A1:F1"/>
    <mergeCell ref="D4:E4"/>
    <mergeCell ref="A5:A9"/>
    <mergeCell ref="A10:A15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CBPU</vt:lpstr>
      <vt:lpstr>CDQE</vt:lpstr>
      <vt:lpstr>CSDPU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MDK</dc:creator>
  <cp:lastModifiedBy>Diane Fosso</cp:lastModifiedBy>
  <dcterms:created xsi:type="dcterms:W3CDTF">2022-04-27T13:35:04Z</dcterms:created>
  <dcterms:modified xsi:type="dcterms:W3CDTF">2022-05-18T09:13:19Z</dcterms:modified>
</cp:coreProperties>
</file>